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1" documentId="8_{E47E0FBD-5FB3-42E2-B2EF-F63CD022071A}" xr6:coauthVersionLast="47" xr6:coauthVersionMax="47" xr10:uidLastSave="{B9DD4B3D-5DBB-4A3C-8257-F1E2545D6B59}"/>
  <bookViews>
    <workbookView xWindow="-110" yWindow="-110" windowWidth="19420" windowHeight="10420" xr2:uid="{8196C820-32B0-445B-851C-5F95285C4B33}"/>
  </bookViews>
  <sheets>
    <sheet name="Q1" sheetId="1" r:id="rId1"/>
    <sheet name="Q2" sheetId="2" r:id="rId2"/>
    <sheet name="Q3" sheetId="3" r:id="rId3"/>
  </sheets>
  <definedNames>
    <definedName name="_xlnm._FilterDatabase" localSheetId="0" hidden="1">'Q1'!$A$1:$H$29</definedName>
    <definedName name="_xlnm._FilterDatabase" localSheetId="1" hidden="1">'Q2'!$A$1:$H$78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9" i="2" l="1"/>
  <c r="G19" i="2" s="1"/>
  <c r="E77" i="2"/>
  <c r="E54" i="2"/>
  <c r="E53" i="2"/>
  <c r="E52" i="2"/>
  <c r="E50" i="2"/>
  <c r="E49" i="2"/>
  <c r="E48" i="2"/>
  <c r="E46" i="2"/>
  <c r="E45" i="2"/>
  <c r="E44" i="2"/>
  <c r="E43" i="2"/>
  <c r="E42" i="2"/>
  <c r="E41" i="2"/>
  <c r="E38" i="2"/>
  <c r="E37" i="2"/>
  <c r="E36" i="2"/>
  <c r="E35" i="2"/>
  <c r="E34" i="2"/>
  <c r="E33" i="2"/>
  <c r="E31" i="2"/>
  <c r="E29" i="2"/>
  <c r="E28" i="2"/>
  <c r="E27" i="2"/>
  <c r="E26" i="2"/>
  <c r="E25" i="2"/>
  <c r="E24" i="2"/>
  <c r="E23" i="2"/>
  <c r="E22" i="2"/>
  <c r="E21" i="2"/>
  <c r="E20" i="2"/>
  <c r="E18" i="2"/>
  <c r="E17" i="2"/>
  <c r="E16" i="2"/>
  <c r="E14" i="2"/>
  <c r="E13" i="2"/>
  <c r="E12" i="2"/>
  <c r="E10" i="2"/>
  <c r="E7" i="2"/>
  <c r="E2" i="2"/>
  <c r="E14" i="3"/>
  <c r="G14" i="3" s="1"/>
  <c r="E8" i="3"/>
  <c r="G8" i="3" s="1"/>
  <c r="E9" i="3"/>
  <c r="G9" i="3" s="1"/>
  <c r="E10" i="3"/>
  <c r="G10" i="3" s="1"/>
  <c r="E7" i="3"/>
  <c r="G7" i="3" s="1"/>
  <c r="E11" i="3"/>
  <c r="G11" i="3" s="1"/>
  <c r="E12" i="3"/>
  <c r="G12" i="3" s="1"/>
  <c r="E13" i="3"/>
  <c r="E15" i="3"/>
  <c r="G15" i="3" s="1"/>
  <c r="E16" i="3"/>
  <c r="G16" i="3" s="1"/>
  <c r="E17" i="3"/>
  <c r="G17" i="3" s="1"/>
  <c r="E18" i="3"/>
  <c r="G18" i="3" s="1"/>
  <c r="E19" i="3"/>
  <c r="G19" i="3" s="1"/>
  <c r="E20" i="3"/>
  <c r="G20" i="3" s="1"/>
  <c r="E21" i="3"/>
  <c r="G21" i="3" s="1"/>
  <c r="E22" i="3"/>
  <c r="G22" i="3" s="1"/>
  <c r="E23" i="3"/>
  <c r="G23" i="3" s="1"/>
  <c r="E24" i="3"/>
  <c r="G24" i="3" s="1"/>
  <c r="E25" i="3"/>
  <c r="G25" i="3" s="1"/>
  <c r="E26" i="3"/>
  <c r="G26" i="3" s="1"/>
  <c r="E27" i="3"/>
  <c r="G27" i="3" s="1"/>
  <c r="E28" i="3"/>
  <c r="G28" i="3" s="1"/>
  <c r="E29" i="3"/>
  <c r="G29" i="3" s="1"/>
  <c r="E30" i="3"/>
  <c r="G30" i="3" s="1"/>
  <c r="E31" i="3"/>
  <c r="G31" i="3" s="1"/>
  <c r="G32" i="3"/>
  <c r="G33" i="3"/>
  <c r="G36" i="3"/>
  <c r="G38" i="3"/>
  <c r="E2" i="3"/>
  <c r="G2" i="3" s="1"/>
  <c r="E3" i="3"/>
  <c r="G3" i="3" s="1"/>
  <c r="E4" i="3"/>
  <c r="G4" i="3" s="1"/>
  <c r="E5" i="3"/>
  <c r="G5" i="3" s="1"/>
  <c r="E6" i="3"/>
  <c r="G6" i="3" s="1"/>
  <c r="D40" i="3"/>
  <c r="F40" i="3"/>
  <c r="E39" i="3"/>
  <c r="G39" i="3" s="1"/>
  <c r="C40" i="3"/>
  <c r="E37" i="3"/>
  <c r="G37" i="3" s="1"/>
  <c r="E35" i="3"/>
  <c r="G35" i="3" s="1"/>
  <c r="E34" i="3"/>
  <c r="G34" i="3" s="1"/>
  <c r="E40" i="3" l="1"/>
  <c r="G13" i="3"/>
  <c r="G40" i="3" s="1"/>
  <c r="D78" i="2" l="1"/>
  <c r="E78" i="2"/>
  <c r="F78" i="2"/>
  <c r="C78" i="2"/>
  <c r="G3" i="2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2" i="2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" i="1"/>
  <c r="G78" i="2" l="1"/>
</calcChain>
</file>

<file path=xl/sharedStrings.xml><?xml version="1.0" encoding="utf-8"?>
<sst xmlns="http://schemas.openxmlformats.org/spreadsheetml/2006/main" count="336" uniqueCount="101">
  <si>
    <t>Org</t>
  </si>
  <si>
    <t>Workstream</t>
  </si>
  <si>
    <t xml:space="preserve"> Scheme</t>
  </si>
  <si>
    <t>ICB</t>
  </si>
  <si>
    <t>Corporate</t>
  </si>
  <si>
    <t>Estates &amp; Facilities - Market Rasen</t>
  </si>
  <si>
    <t>Corporate Services - Internal Audit</t>
  </si>
  <si>
    <t>Medicines Optimisation</t>
  </si>
  <si>
    <t>Biosimilars</t>
  </si>
  <si>
    <t>Meds Optimisation - Ghost generics</t>
  </si>
  <si>
    <t>Meds Optimisation - Optimise Rx</t>
  </si>
  <si>
    <t>Meds Optimisation - Stoma</t>
  </si>
  <si>
    <t>Prescribing Incentive Scheme</t>
  </si>
  <si>
    <t>Transformation Ranibizumab switches</t>
  </si>
  <si>
    <t>Adalimumab switches</t>
  </si>
  <si>
    <t>ONS</t>
  </si>
  <si>
    <t>Emollients</t>
  </si>
  <si>
    <t>Stoma</t>
  </si>
  <si>
    <t>Quality Improvement in Opioid Prescribing</t>
  </si>
  <si>
    <t>Continuing Healthcare</t>
  </si>
  <si>
    <t>PPG Contract</t>
  </si>
  <si>
    <t xml:space="preserve">CHC High Cost Packages </t>
  </si>
  <si>
    <t>Apixiban price reduction</t>
  </si>
  <si>
    <t>DOAC Framework</t>
  </si>
  <si>
    <t>Rebates</t>
  </si>
  <si>
    <t>Community &amp; Primary Care</t>
  </si>
  <si>
    <t>ARRS maximisation</t>
  </si>
  <si>
    <t>Covid Vaccination Programme Team</t>
  </si>
  <si>
    <t>Weekly Personal Health Budgets Panel Savings Log</t>
  </si>
  <si>
    <t xml:space="preserve">CHC  peg feed care packages on a joint fund </t>
  </si>
  <si>
    <t>CHC Choice Policy and Market Management Initiatives</t>
  </si>
  <si>
    <t>Year-end contract review</t>
  </si>
  <si>
    <t>Total</t>
  </si>
  <si>
    <t>Estates &amp; Facilities - HQ site</t>
  </si>
  <si>
    <t>Meds Optimisation - ad hoc savings</t>
  </si>
  <si>
    <t>Answer</t>
  </si>
  <si>
    <t>B</t>
  </si>
  <si>
    <t>A</t>
  </si>
  <si>
    <t>C</t>
  </si>
  <si>
    <t>Actual M1-M6    £'000</t>
  </si>
  <si>
    <t>Forecast M7-M12 £'000</t>
  </si>
  <si>
    <t>23/24 Out-turn  £'000</t>
  </si>
  <si>
    <t>Savings in 24/25  £'000</t>
  </si>
  <si>
    <t>Total Savings by scheme £'000</t>
  </si>
  <si>
    <t>Workforce</t>
  </si>
  <si>
    <t>Divisional Medical Staff Rostering</t>
  </si>
  <si>
    <t>Non Clinical Agency Reduction</t>
  </si>
  <si>
    <t>Agency Nursing Volume Reductions</t>
  </si>
  <si>
    <t>Planned Care</t>
  </si>
  <si>
    <t>Outpatients Transformatiosn - Costs Out Element</t>
  </si>
  <si>
    <t>Procurement</t>
  </si>
  <si>
    <t>Theatre Productivity - Cost Out Element Only</t>
  </si>
  <si>
    <t>UEC &amp; Frailty</t>
  </si>
  <si>
    <t>UEC Rightsizing acute Bed stock</t>
  </si>
  <si>
    <t>FYE of 22/23 Schemes</t>
  </si>
  <si>
    <t>Extra Contractual Rate</t>
  </si>
  <si>
    <t>General Efficiency - Technical</t>
  </si>
  <si>
    <t>General Efficiency - Interest Receivable</t>
  </si>
  <si>
    <t>Divisional Transactional CIP</t>
  </si>
  <si>
    <t>NHS Professionals - Agency &amp; Bank Reductions</t>
  </si>
  <si>
    <t>Route Planner</t>
  </si>
  <si>
    <t>Procurement &amp; Contractual Spend</t>
  </si>
  <si>
    <t>Productivity Improvement - Audit Fees</t>
  </si>
  <si>
    <t>Productivity Improvement - Computer Hardware</t>
  </si>
  <si>
    <t>Productivity Improvement - Counter Fraud</t>
  </si>
  <si>
    <t>Productivity Improvement - Lincs Child Protection Ctte</t>
  </si>
  <si>
    <t>Productivity Improvement - Payroll Services Contract</t>
  </si>
  <si>
    <t>Productivity Improvement - Phone Rental &amp; Calls</t>
  </si>
  <si>
    <t>Productivity Improvement - Procurement Services Contract</t>
  </si>
  <si>
    <t>Productivity Improvement - Travel &amp; Subsistence</t>
  </si>
  <si>
    <t>Productivity Improvement - Various (Non-pay, recurrent)</t>
  </si>
  <si>
    <t>Productivity Improvement - General</t>
  </si>
  <si>
    <t>Productivity Improvement (Pay Recurrent)</t>
  </si>
  <si>
    <t>FYE of 22/23 Schemes - Recurrent</t>
  </si>
  <si>
    <t>People Hub</t>
  </si>
  <si>
    <t>General Efficiency</t>
  </si>
  <si>
    <t>Productivity Improvement - GP Bed Cover</t>
  </si>
  <si>
    <t>Productivity Improvement - Legal Fees Other</t>
  </si>
  <si>
    <t>Productivity Improvement - Non-Pay Consumables</t>
  </si>
  <si>
    <t xml:space="preserve">Productivty Improvement - Travel  </t>
  </si>
  <si>
    <t>Productivity Improvement (Pay Non-recurrent)</t>
  </si>
  <si>
    <t>Agency expenditure</t>
  </si>
  <si>
    <t>Contract Management</t>
  </si>
  <si>
    <t>Corporate Services</t>
  </si>
  <si>
    <t>Estates</t>
  </si>
  <si>
    <t>IM&amp;T</t>
  </si>
  <si>
    <t>Margin on external funding</t>
  </si>
  <si>
    <t>Non-Pay efficiencies</t>
  </si>
  <si>
    <t>Medicines Optimisation - Provider</t>
  </si>
  <si>
    <t>Vacancies</t>
  </si>
  <si>
    <t>Estates &amp; Facilities</t>
  </si>
  <si>
    <t>Estates &amp; facilities</t>
  </si>
  <si>
    <t>Interest Receivable on Cash Deposits</t>
  </si>
  <si>
    <t>Actual M1-M6                       £'000</t>
  </si>
  <si>
    <t>Forecast M7-M12                           £'000</t>
  </si>
  <si>
    <t>23/24 Out-turn             £'000</t>
  </si>
  <si>
    <t>Total Savings                           £'000</t>
  </si>
  <si>
    <t>Estates &amp; Facilities - Cross O Cliff</t>
  </si>
  <si>
    <t>Estates &amp; Facilities - Cross O'Cliffe</t>
  </si>
  <si>
    <t>Productivity Improvement - Non-pay</t>
  </si>
  <si>
    <t>Response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</si>
</sst>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#,##0.0;[Red]\-#,##0.0"/>
  </numFmts>
  <fonts count="7" x14ac:knownFonts="1"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sz val="9"/>
      <color rgb="FFFF0000"/>
      <name val="Calibri"/>
      <family val="2"/>
    </font>
    <font>
      <sz val="9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B4C6E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6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0" fontId="2" fillId="0" borderId="3" xfId="0" applyFont="1" applyBorder="1"/>
    <xf numFmtId="0" fontId="2" fillId="0" borderId="0" xfId="0" applyFont="1" applyBorder="1"/>
    <xf numFmtId="0" fontId="2" fillId="0" borderId="4" xfId="0" applyFont="1" applyBorder="1"/>
    <xf numFmtId="0" fontId="2" fillId="0" borderId="9" xfId="0" applyFont="1" applyBorder="1"/>
    <xf numFmtId="4" fontId="2" fillId="0" borderId="0" xfId="0" applyNumberFormat="1" applyFont="1" applyBorder="1"/>
    <xf numFmtId="0" fontId="2" fillId="0" borderId="5" xfId="0" applyFont="1" applyBorder="1"/>
    <xf numFmtId="0" fontId="2" fillId="0" borderId="6" xfId="0" applyFont="1" applyBorder="1"/>
    <xf numFmtId="4" fontId="1" fillId="0" borderId="6" xfId="0" applyNumberFormat="1" applyFont="1" applyBorder="1"/>
    <xf numFmtId="4" fontId="1" fillId="0" borderId="7" xfId="0" applyNumberFormat="1" applyFont="1" applyBorder="1"/>
    <xf numFmtId="0" fontId="1" fillId="0" borderId="2" xfId="0" applyFont="1" applyBorder="1"/>
    <xf numFmtId="0" fontId="4" fillId="3" borderId="1" xfId="0" applyFont="1" applyFill="1" applyBorder="1" applyAlignment="1">
      <alignment horizontal="left" vertical="top" wrapText="1" readingOrder="1"/>
    </xf>
    <xf numFmtId="0" fontId="4" fillId="3" borderId="1" xfId="0" applyFont="1" applyFill="1" applyBorder="1" applyAlignment="1">
      <alignment horizontal="left" vertical="center" wrapText="1" readingOrder="1"/>
    </xf>
    <xf numFmtId="0" fontId="4" fillId="3" borderId="12" xfId="0" applyFont="1" applyFill="1" applyBorder="1" applyAlignment="1">
      <alignment horizontal="left" vertical="top" wrapText="1" readingOrder="1"/>
    </xf>
    <xf numFmtId="0" fontId="2" fillId="0" borderId="0" xfId="0" applyFont="1" applyAlignment="1">
      <alignment horizontal="center"/>
    </xf>
    <xf numFmtId="4" fontId="4" fillId="3" borderId="1" xfId="0" applyNumberFormat="1" applyFont="1" applyFill="1" applyBorder="1" applyAlignment="1">
      <alignment horizontal="right" vertical="center" wrapText="1" readingOrder="1"/>
    </xf>
    <xf numFmtId="4" fontId="4" fillId="3" borderId="11" xfId="0" applyNumberFormat="1" applyFont="1" applyFill="1" applyBorder="1" applyAlignment="1">
      <alignment horizontal="right" vertical="center" wrapText="1" readingOrder="1"/>
    </xf>
    <xf numFmtId="4" fontId="4" fillId="3" borderId="12" xfId="0" applyNumberFormat="1" applyFont="1" applyFill="1" applyBorder="1" applyAlignment="1">
      <alignment horizontal="right" vertical="center" wrapText="1" readingOrder="1"/>
    </xf>
    <xf numFmtId="4" fontId="5" fillId="3" borderId="1" xfId="0" applyNumberFormat="1" applyFont="1" applyFill="1" applyBorder="1" applyAlignment="1">
      <alignment horizontal="right" vertical="center" wrapText="1" readingOrder="1"/>
    </xf>
    <xf numFmtId="4" fontId="4" fillId="3" borderId="13" xfId="0" applyNumberFormat="1" applyFont="1" applyFill="1" applyBorder="1" applyAlignment="1">
      <alignment horizontal="right" vertical="center" wrapText="1" readingOrder="1"/>
    </xf>
    <xf numFmtId="4" fontId="2" fillId="0" borderId="0" xfId="0" applyNumberFormat="1" applyFont="1" applyAlignment="1">
      <alignment horizontal="right"/>
    </xf>
    <xf numFmtId="4" fontId="2" fillId="0" borderId="0" xfId="0" applyNumberFormat="1" applyFont="1" applyAlignment="1">
      <alignment horizontal="right" vertical="center"/>
    </xf>
    <xf numFmtId="0" fontId="4" fillId="4" borderId="10" xfId="0" applyFont="1" applyFill="1" applyBorder="1" applyAlignment="1">
      <alignment horizontal="left" wrapText="1" readingOrder="1"/>
    </xf>
    <xf numFmtId="4" fontId="4" fillId="4" borderId="10" xfId="0" applyNumberFormat="1" applyFont="1" applyFill="1" applyBorder="1" applyAlignment="1">
      <alignment horizontal="right" vertical="center" wrapText="1" readingOrder="1"/>
    </xf>
    <xf numFmtId="0" fontId="2" fillId="4" borderId="10" xfId="0" applyFont="1" applyFill="1" applyBorder="1"/>
    <xf numFmtId="4" fontId="2" fillId="4" borderId="10" xfId="0" applyNumberFormat="1" applyFont="1" applyFill="1" applyBorder="1" applyAlignment="1">
      <alignment horizontal="right"/>
    </xf>
    <xf numFmtId="4" fontId="4" fillId="4" borderId="14" xfId="0" applyNumberFormat="1" applyFont="1" applyFill="1" applyBorder="1" applyAlignment="1">
      <alignment horizontal="right" vertical="center" wrapText="1" readingOrder="1"/>
    </xf>
    <xf numFmtId="4" fontId="2" fillId="4" borderId="14" xfId="0" applyNumberFormat="1" applyFont="1" applyFill="1" applyBorder="1" applyAlignment="1">
      <alignment horizontal="right"/>
    </xf>
    <xf numFmtId="4" fontId="3" fillId="2" borderId="8" xfId="0" applyNumberFormat="1" applyFont="1" applyFill="1" applyBorder="1" applyAlignment="1">
      <alignment horizontal="right" vertical="center" wrapText="1" readingOrder="1"/>
    </xf>
    <xf numFmtId="4" fontId="2" fillId="4" borderId="15" xfId="0" applyNumberFormat="1" applyFont="1" applyFill="1" applyBorder="1" applyAlignment="1">
      <alignment horizontal="right" vertical="center"/>
    </xf>
    <xf numFmtId="4" fontId="2" fillId="4" borderId="16" xfId="0" applyNumberFormat="1" applyFont="1" applyFill="1" applyBorder="1" applyAlignment="1">
      <alignment horizontal="right" vertical="center"/>
    </xf>
    <xf numFmtId="4" fontId="4" fillId="4" borderId="15" xfId="0" applyNumberFormat="1" applyFont="1" applyFill="1" applyBorder="1" applyAlignment="1">
      <alignment horizontal="right" vertical="center" wrapText="1" readingOrder="1"/>
    </xf>
    <xf numFmtId="4" fontId="1" fillId="5" borderId="17" xfId="0" applyNumberFormat="1" applyFont="1" applyFill="1" applyBorder="1" applyAlignment="1">
      <alignment horizontal="right"/>
    </xf>
    <xf numFmtId="0" fontId="3" fillId="2" borderId="18" xfId="0" applyFont="1" applyFill="1" applyBorder="1" applyAlignment="1">
      <alignment horizontal="center" vertical="center" wrapText="1" readingOrder="1"/>
    </xf>
    <xf numFmtId="0" fontId="3" fillId="2" borderId="19" xfId="0" applyFont="1" applyFill="1" applyBorder="1" applyAlignment="1">
      <alignment horizontal="left" vertical="center" wrapText="1" readingOrder="1"/>
    </xf>
    <xf numFmtId="4" fontId="3" fillId="2" borderId="19" xfId="0" applyNumberFormat="1" applyFont="1" applyFill="1" applyBorder="1" applyAlignment="1">
      <alignment horizontal="right" vertical="center" wrapText="1" readingOrder="1"/>
    </xf>
    <xf numFmtId="0" fontId="4" fillId="3" borderId="20" xfId="0" applyFont="1" applyFill="1" applyBorder="1" applyAlignment="1">
      <alignment horizontal="center" vertical="center" wrapText="1" readingOrder="1"/>
    </xf>
    <xf numFmtId="0" fontId="4" fillId="3" borderId="21" xfId="0" applyFont="1" applyFill="1" applyBorder="1" applyAlignment="1">
      <alignment horizontal="center" vertical="center" wrapText="1" readingOrder="1"/>
    </xf>
    <xf numFmtId="0" fontId="4" fillId="4" borderId="22" xfId="0" applyFont="1" applyFill="1" applyBorder="1" applyAlignment="1">
      <alignment horizontal="center" vertical="center" wrapText="1" readingOrder="1"/>
    </xf>
    <xf numFmtId="0" fontId="2" fillId="4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/>
    <xf numFmtId="4" fontId="1" fillId="5" borderId="24" xfId="0" applyNumberFormat="1" applyFont="1" applyFill="1" applyBorder="1" applyAlignment="1">
      <alignment horizontal="right"/>
    </xf>
    <xf numFmtId="4" fontId="1" fillId="5" borderId="25" xfId="0" applyNumberFormat="1" applyFont="1" applyFill="1" applyBorder="1" applyAlignment="1">
      <alignment horizontal="right"/>
    </xf>
    <xf numFmtId="0" fontId="3" fillId="2" borderId="19" xfId="0" applyFont="1" applyFill="1" applyBorder="1" applyAlignment="1">
      <alignment horizontal="center" vertical="center" wrapText="1" readingOrder="1"/>
    </xf>
    <xf numFmtId="4" fontId="3" fillId="2" borderId="19" xfId="0" applyNumberFormat="1" applyFont="1" applyFill="1" applyBorder="1" applyAlignment="1">
      <alignment horizontal="center" vertical="center" wrapText="1" readingOrder="1"/>
    </xf>
    <xf numFmtId="4" fontId="3" fillId="2" borderId="8" xfId="0" applyNumberFormat="1" applyFont="1" applyFill="1" applyBorder="1" applyAlignment="1">
      <alignment horizontal="center" vertical="center" wrapText="1" readingOrder="1"/>
    </xf>
    <xf numFmtId="4" fontId="2" fillId="0" borderId="15" xfId="0" applyNumberFormat="1" applyFont="1" applyFill="1" applyBorder="1" applyAlignment="1">
      <alignment horizontal="right" vertical="center"/>
    </xf>
    <xf numFmtId="0" fontId="4" fillId="0" borderId="20" xfId="0" applyFont="1" applyFill="1" applyBorder="1" applyAlignment="1">
      <alignment horizontal="center" vertical="center" wrapText="1" readingOrder="1"/>
    </xf>
    <xf numFmtId="0" fontId="4" fillId="0" borderId="1" xfId="0" applyFont="1" applyFill="1" applyBorder="1" applyAlignment="1">
      <alignment horizontal="left" vertical="top" wrapText="1" readingOrder="1"/>
    </xf>
    <xf numFmtId="4" fontId="4" fillId="0" borderId="1" xfId="0" applyNumberFormat="1" applyFont="1" applyFill="1" applyBorder="1" applyAlignment="1">
      <alignment horizontal="right" vertical="center" wrapText="1" readingOrder="1"/>
    </xf>
    <xf numFmtId="4" fontId="4" fillId="0" borderId="11" xfId="0" applyNumberFormat="1" applyFont="1" applyFill="1" applyBorder="1" applyAlignment="1">
      <alignment horizontal="right" vertical="center" wrapText="1" readingOrder="1"/>
    </xf>
    <xf numFmtId="165" fontId="4" fillId="0" borderId="1" xfId="0" applyNumberFormat="1" applyFont="1" applyFill="1" applyBorder="1" applyAlignment="1">
      <alignment horizontal="right" vertical="center" wrapText="1" readingOrder="1"/>
    </xf>
    <xf numFmtId="165" fontId="4" fillId="0" borderId="11" xfId="0" applyNumberFormat="1" applyFont="1" applyFill="1" applyBorder="1" applyAlignment="1">
      <alignment horizontal="right" vertical="center" wrapText="1" readingOrder="1"/>
    </xf>
    <xf numFmtId="165" fontId="2" fillId="0" borderId="15" xfId="0" applyNumberFormat="1" applyFont="1" applyFill="1" applyBorder="1" applyAlignment="1">
      <alignment horizontal="right" vertical="center"/>
    </xf>
    <xf numFmtId="164" fontId="4" fillId="0" borderId="1" xfId="0" applyNumberFormat="1" applyFont="1" applyFill="1" applyBorder="1" applyAlignment="1">
      <alignment horizontal="right" vertical="center" wrapText="1" readingOrder="1"/>
    </xf>
    <xf numFmtId="0" fontId="4" fillId="0" borderId="1" xfId="0" applyFont="1" applyFill="1" applyBorder="1" applyAlignment="1">
      <alignment horizontal="left" vertical="center" wrapText="1" readingOrder="1"/>
    </xf>
    <xf numFmtId="4" fontId="6" fillId="0" borderId="1" xfId="0" applyNumberFormat="1" applyFont="1" applyFill="1" applyBorder="1" applyAlignment="1">
      <alignment horizontal="right" vertical="center" wrapText="1" readingOrder="1"/>
    </xf>
    <xf numFmtId="0" fontId="4" fillId="0" borderId="21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left" vertical="top" wrapText="1" readingOrder="1"/>
    </xf>
    <xf numFmtId="4" fontId="4" fillId="0" borderId="12" xfId="0" applyNumberFormat="1" applyFont="1" applyFill="1" applyBorder="1" applyAlignment="1">
      <alignment horizontal="right" vertical="center" wrapText="1" readingOrder="1"/>
    </xf>
    <xf numFmtId="4" fontId="4" fillId="0" borderId="13" xfId="0" applyNumberFormat="1" applyFont="1" applyFill="1" applyBorder="1" applyAlignment="1">
      <alignment horizontal="right" vertical="center" wrapText="1" readingOrder="1"/>
    </xf>
    <xf numFmtId="0" fontId="2" fillId="0" borderId="22" xfId="0" applyFont="1" applyFill="1" applyBorder="1" applyAlignment="1">
      <alignment horizontal="center"/>
    </xf>
    <xf numFmtId="0" fontId="2" fillId="0" borderId="10" xfId="0" applyFont="1" applyFill="1" applyBorder="1"/>
    <xf numFmtId="4" fontId="2" fillId="0" borderId="10" xfId="0" applyNumberFormat="1" applyFont="1" applyFill="1" applyBorder="1" applyAlignment="1">
      <alignment horizontal="right"/>
    </xf>
    <xf numFmtId="4" fontId="2" fillId="0" borderId="14" xfId="0" applyNumberFormat="1" applyFont="1" applyFill="1" applyBorder="1" applyAlignment="1">
      <alignment horizontal="right"/>
    </xf>
    <xf numFmtId="4" fontId="2" fillId="0" borderId="26" xfId="0" applyNumberFormat="1" applyFont="1" applyFill="1" applyBorder="1" applyAlignment="1">
      <alignment horizontal="right"/>
    </xf>
    <xf numFmtId="4" fontId="2" fillId="0" borderId="27" xfId="0" applyNumberFormat="1" applyFont="1" applyFill="1" applyBorder="1" applyAlignment="1">
      <alignment horizontal="right"/>
    </xf>
    <xf numFmtId="0" fontId="1" fillId="6" borderId="7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3B299-82B0-43D1-BA6B-EC700D594B83}">
  <dimension ref="A1:H29"/>
  <sheetViews>
    <sheetView tabSelected="1" topLeftCell="B1" workbookViewId="0">
      <selection activeCell="G2" sqref="G2"/>
    </sheetView>
  </sheetViews>
  <sheetFormatPr defaultColWidth="9.1796875" defaultRowHeight="12" x14ac:dyDescent="0.3"/>
  <cols>
    <col min="1" max="1" width="9.1796875" style="2"/>
    <col min="2" max="2" width="25.26953125" style="2" bestFit="1" customWidth="1"/>
    <col min="3" max="3" width="53.7265625" style="2" customWidth="1"/>
    <col min="4" max="4" width="13.7265625" style="2" customWidth="1"/>
    <col min="5" max="5" width="16.26953125" style="2" customWidth="1"/>
    <col min="6" max="6" width="13.7265625" style="2" customWidth="1"/>
    <col min="7" max="7" width="7.81640625" style="2" customWidth="1"/>
    <col min="8" max="16384" width="9.1796875" style="2"/>
  </cols>
  <sheetData>
    <row r="1" spans="1:8" ht="12.5" thickBot="1" x14ac:dyDescent="0.35">
      <c r="A1" s="1" t="s">
        <v>35</v>
      </c>
      <c r="B1" s="2" t="s">
        <v>100</v>
      </c>
      <c r="C1" s="3" t="s">
        <v>38</v>
      </c>
      <c r="D1" s="3" t="s">
        <v>36</v>
      </c>
      <c r="E1" s="3"/>
      <c r="F1" s="3"/>
      <c r="G1" s="3"/>
      <c r="H1" s="3" t="s">
        <v>37</v>
      </c>
    </row>
    <row r="2" spans="1:8" ht="75.75" customHeight="1" thickBot="1" x14ac:dyDescent="0.35">
      <c r="A2" s="4" t="s">
        <v>0</v>
      </c>
      <c r="B2" s="5" t="s">
        <v>1</v>
      </c>
      <c r="C2" s="5" t="s">
        <v>2</v>
      </c>
      <c r="D2" s="6" t="s">
        <v>39</v>
      </c>
      <c r="E2" s="6" t="s">
        <v>40</v>
      </c>
      <c r="F2" s="6" t="s">
        <v>41</v>
      </c>
      <c r="G2" s="7" t="s">
        <v>42</v>
      </c>
      <c r="H2" s="8" t="s">
        <v>43</v>
      </c>
    </row>
    <row r="3" spans="1:8" x14ac:dyDescent="0.3">
      <c r="A3" s="9" t="s">
        <v>3</v>
      </c>
      <c r="B3" s="10" t="s">
        <v>4</v>
      </c>
      <c r="C3" s="10" t="s">
        <v>97</v>
      </c>
      <c r="D3" s="10">
        <v>126.86</v>
      </c>
      <c r="E3" s="10">
        <v>207.5</v>
      </c>
      <c r="F3" s="10">
        <v>334.36</v>
      </c>
      <c r="G3" s="11">
        <v>88.1</v>
      </c>
      <c r="H3" s="12">
        <f>F3+G3</f>
        <v>422.46000000000004</v>
      </c>
    </row>
    <row r="4" spans="1:8" x14ac:dyDescent="0.3">
      <c r="A4" s="9" t="s">
        <v>3</v>
      </c>
      <c r="B4" s="10" t="s">
        <v>4</v>
      </c>
      <c r="C4" s="10" t="s">
        <v>5</v>
      </c>
      <c r="D4" s="10">
        <v>-25.72</v>
      </c>
      <c r="E4" s="10">
        <v>15.08</v>
      </c>
      <c r="F4" s="10">
        <v>-10.64</v>
      </c>
      <c r="G4" s="11">
        <v>40.76</v>
      </c>
      <c r="H4" s="12">
        <f t="shared" ref="H4:H29" si="0">F4+G4</f>
        <v>30.119999999999997</v>
      </c>
    </row>
    <row r="5" spans="1:8" x14ac:dyDescent="0.3">
      <c r="A5" s="9" t="s">
        <v>3</v>
      </c>
      <c r="B5" s="10" t="s">
        <v>4</v>
      </c>
      <c r="C5" s="10" t="s">
        <v>6</v>
      </c>
      <c r="D5" s="10">
        <v>24.38</v>
      </c>
      <c r="E5" s="10">
        <v>24.38</v>
      </c>
      <c r="F5" s="10">
        <v>48.76</v>
      </c>
      <c r="G5" s="11">
        <v>0</v>
      </c>
      <c r="H5" s="12">
        <f t="shared" si="0"/>
        <v>48.76</v>
      </c>
    </row>
    <row r="6" spans="1:8" x14ac:dyDescent="0.3">
      <c r="A6" s="9" t="s">
        <v>3</v>
      </c>
      <c r="B6" s="10" t="s">
        <v>7</v>
      </c>
      <c r="C6" s="10" t="s">
        <v>34</v>
      </c>
      <c r="D6" s="10">
        <v>67.28</v>
      </c>
      <c r="E6" s="10">
        <v>57.72</v>
      </c>
      <c r="F6" s="10">
        <v>125</v>
      </c>
      <c r="G6" s="11">
        <v>20</v>
      </c>
      <c r="H6" s="12">
        <f t="shared" si="0"/>
        <v>145</v>
      </c>
    </row>
    <row r="7" spans="1:8" x14ac:dyDescent="0.3">
      <c r="A7" s="9" t="s">
        <v>3</v>
      </c>
      <c r="B7" s="10" t="s">
        <v>7</v>
      </c>
      <c r="C7" s="10" t="s">
        <v>8</v>
      </c>
      <c r="D7" s="10">
        <v>12.7</v>
      </c>
      <c r="E7" s="10">
        <v>51.93</v>
      </c>
      <c r="F7" s="10">
        <v>64.63</v>
      </c>
      <c r="G7" s="11">
        <v>0</v>
      </c>
      <c r="H7" s="12">
        <f t="shared" si="0"/>
        <v>64.63</v>
      </c>
    </row>
    <row r="8" spans="1:8" x14ac:dyDescent="0.3">
      <c r="A8" s="9" t="s">
        <v>3</v>
      </c>
      <c r="B8" s="10" t="s">
        <v>7</v>
      </c>
      <c r="C8" s="10" t="s">
        <v>9</v>
      </c>
      <c r="D8" s="10">
        <v>13.64</v>
      </c>
      <c r="E8" s="10">
        <v>15</v>
      </c>
      <c r="F8" s="10">
        <v>28.64</v>
      </c>
      <c r="G8" s="11">
        <v>0</v>
      </c>
      <c r="H8" s="12">
        <f t="shared" si="0"/>
        <v>28.64</v>
      </c>
    </row>
    <row r="9" spans="1:8" x14ac:dyDescent="0.3">
      <c r="A9" s="9" t="s">
        <v>3</v>
      </c>
      <c r="B9" s="10" t="s">
        <v>7</v>
      </c>
      <c r="C9" s="10" t="s">
        <v>10</v>
      </c>
      <c r="D9" s="10">
        <v>276.51</v>
      </c>
      <c r="E9" s="10">
        <v>244.81</v>
      </c>
      <c r="F9" s="10">
        <v>521.32000000000005</v>
      </c>
      <c r="G9" s="11">
        <v>0</v>
      </c>
      <c r="H9" s="12">
        <f t="shared" si="0"/>
        <v>521.32000000000005</v>
      </c>
    </row>
    <row r="10" spans="1:8" x14ac:dyDescent="0.3">
      <c r="A10" s="9" t="s">
        <v>3</v>
      </c>
      <c r="B10" s="10" t="s">
        <v>7</v>
      </c>
      <c r="C10" s="10" t="s">
        <v>11</v>
      </c>
      <c r="D10" s="10">
        <v>15.19</v>
      </c>
      <c r="E10" s="10">
        <v>23.81</v>
      </c>
      <c r="F10" s="10">
        <v>39</v>
      </c>
      <c r="G10" s="11">
        <v>9</v>
      </c>
      <c r="H10" s="12">
        <f t="shared" si="0"/>
        <v>48</v>
      </c>
    </row>
    <row r="11" spans="1:8" x14ac:dyDescent="0.3">
      <c r="A11" s="9" t="s">
        <v>3</v>
      </c>
      <c r="B11" s="10" t="s">
        <v>7</v>
      </c>
      <c r="C11" s="10" t="s">
        <v>12</v>
      </c>
      <c r="D11" s="10">
        <v>0</v>
      </c>
      <c r="E11" s="10">
        <v>359</v>
      </c>
      <c r="F11" s="10">
        <v>359</v>
      </c>
      <c r="G11" s="11">
        <v>641</v>
      </c>
      <c r="H11" s="12">
        <f t="shared" si="0"/>
        <v>1000</v>
      </c>
    </row>
    <row r="12" spans="1:8" x14ac:dyDescent="0.3">
      <c r="A12" s="9" t="s">
        <v>3</v>
      </c>
      <c r="B12" s="10" t="s">
        <v>7</v>
      </c>
      <c r="C12" s="10" t="s">
        <v>13</v>
      </c>
      <c r="D12" s="10">
        <v>0</v>
      </c>
      <c r="E12" s="10">
        <v>127.42</v>
      </c>
      <c r="F12" s="10">
        <v>127.42</v>
      </c>
      <c r="G12" s="11">
        <v>106</v>
      </c>
      <c r="H12" s="12">
        <f t="shared" si="0"/>
        <v>233.42000000000002</v>
      </c>
    </row>
    <row r="13" spans="1:8" x14ac:dyDescent="0.3">
      <c r="A13" s="9" t="s">
        <v>3</v>
      </c>
      <c r="B13" s="10" t="s">
        <v>7</v>
      </c>
      <c r="C13" s="10" t="s">
        <v>14</v>
      </c>
      <c r="D13" s="10">
        <v>0</v>
      </c>
      <c r="E13" s="10">
        <v>125</v>
      </c>
      <c r="F13" s="10">
        <v>125</v>
      </c>
      <c r="G13" s="11">
        <v>105</v>
      </c>
      <c r="H13" s="12">
        <f t="shared" si="0"/>
        <v>230</v>
      </c>
    </row>
    <row r="14" spans="1:8" x14ac:dyDescent="0.3">
      <c r="A14" s="9" t="s">
        <v>3</v>
      </c>
      <c r="B14" s="10" t="s">
        <v>7</v>
      </c>
      <c r="C14" s="10" t="s">
        <v>15</v>
      </c>
      <c r="D14" s="10">
        <v>0</v>
      </c>
      <c r="E14" s="10">
        <v>12</v>
      </c>
      <c r="F14" s="10">
        <v>12</v>
      </c>
      <c r="G14" s="11">
        <v>10</v>
      </c>
      <c r="H14" s="12">
        <f t="shared" si="0"/>
        <v>22</v>
      </c>
    </row>
    <row r="15" spans="1:8" x14ac:dyDescent="0.3">
      <c r="A15" s="9" t="s">
        <v>3</v>
      </c>
      <c r="B15" s="10" t="s">
        <v>7</v>
      </c>
      <c r="C15" s="10" t="s">
        <v>16</v>
      </c>
      <c r="D15" s="10">
        <v>0</v>
      </c>
      <c r="E15" s="10">
        <v>79</v>
      </c>
      <c r="F15" s="10">
        <v>79</v>
      </c>
      <c r="G15" s="11">
        <v>66</v>
      </c>
      <c r="H15" s="12">
        <f t="shared" si="0"/>
        <v>145</v>
      </c>
    </row>
    <row r="16" spans="1:8" x14ac:dyDescent="0.3">
      <c r="A16" s="9" t="s">
        <v>3</v>
      </c>
      <c r="B16" s="10" t="s">
        <v>7</v>
      </c>
      <c r="C16" s="10" t="s">
        <v>17</v>
      </c>
      <c r="D16" s="10">
        <v>0</v>
      </c>
      <c r="E16" s="10">
        <v>20</v>
      </c>
      <c r="F16" s="10">
        <v>20</v>
      </c>
      <c r="G16" s="11">
        <v>17</v>
      </c>
      <c r="H16" s="12">
        <f t="shared" si="0"/>
        <v>37</v>
      </c>
    </row>
    <row r="17" spans="1:8" x14ac:dyDescent="0.3">
      <c r="A17" s="9" t="s">
        <v>3</v>
      </c>
      <c r="B17" s="10" t="s">
        <v>7</v>
      </c>
      <c r="C17" s="10" t="s">
        <v>18</v>
      </c>
      <c r="D17" s="10">
        <v>0</v>
      </c>
      <c r="E17" s="10">
        <v>7</v>
      </c>
      <c r="F17" s="10">
        <v>7</v>
      </c>
      <c r="G17" s="11">
        <v>6</v>
      </c>
      <c r="H17" s="12">
        <f t="shared" si="0"/>
        <v>13</v>
      </c>
    </row>
    <row r="18" spans="1:8" x14ac:dyDescent="0.3">
      <c r="A18" s="9" t="s">
        <v>3</v>
      </c>
      <c r="B18" s="10" t="s">
        <v>19</v>
      </c>
      <c r="C18" s="10" t="s">
        <v>20</v>
      </c>
      <c r="D18" s="10">
        <v>0</v>
      </c>
      <c r="E18" s="10">
        <v>30</v>
      </c>
      <c r="F18" s="10">
        <v>30</v>
      </c>
      <c r="G18" s="11">
        <v>0</v>
      </c>
      <c r="H18" s="12">
        <f t="shared" si="0"/>
        <v>30</v>
      </c>
    </row>
    <row r="19" spans="1:8" x14ac:dyDescent="0.3">
      <c r="A19" s="9" t="s">
        <v>3</v>
      </c>
      <c r="B19" s="10" t="s">
        <v>19</v>
      </c>
      <c r="C19" s="10" t="s">
        <v>21</v>
      </c>
      <c r="D19" s="10">
        <v>33.43</v>
      </c>
      <c r="E19" s="10">
        <v>399.12</v>
      </c>
      <c r="F19" s="10">
        <v>432.55</v>
      </c>
      <c r="G19" s="11">
        <v>367.15</v>
      </c>
      <c r="H19" s="12">
        <f t="shared" si="0"/>
        <v>799.7</v>
      </c>
    </row>
    <row r="20" spans="1:8" x14ac:dyDescent="0.3">
      <c r="A20" s="9" t="s">
        <v>3</v>
      </c>
      <c r="B20" s="10" t="s">
        <v>7</v>
      </c>
      <c r="C20" s="10" t="s">
        <v>22</v>
      </c>
      <c r="D20" s="10">
        <v>305.75</v>
      </c>
      <c r="E20" s="13">
        <v>1200</v>
      </c>
      <c r="F20" s="13">
        <v>1505.75</v>
      </c>
      <c r="G20" s="11">
        <v>0</v>
      </c>
      <c r="H20" s="12">
        <f t="shared" si="0"/>
        <v>1505.75</v>
      </c>
    </row>
    <row r="21" spans="1:8" x14ac:dyDescent="0.3">
      <c r="A21" s="9" t="s">
        <v>3</v>
      </c>
      <c r="B21" s="10" t="s">
        <v>7</v>
      </c>
      <c r="C21" s="10" t="s">
        <v>23</v>
      </c>
      <c r="D21" s="10">
        <v>458.32</v>
      </c>
      <c r="E21" s="10">
        <v>392.52</v>
      </c>
      <c r="F21" s="10">
        <v>850.84</v>
      </c>
      <c r="G21" s="11">
        <v>0</v>
      </c>
      <c r="H21" s="12">
        <f t="shared" si="0"/>
        <v>850.84</v>
      </c>
    </row>
    <row r="22" spans="1:8" x14ac:dyDescent="0.3">
      <c r="A22" s="9" t="s">
        <v>3</v>
      </c>
      <c r="B22" s="10" t="s">
        <v>7</v>
      </c>
      <c r="C22" s="10" t="s">
        <v>24</v>
      </c>
      <c r="D22" s="10">
        <v>196.89</v>
      </c>
      <c r="E22" s="10">
        <v>203.76</v>
      </c>
      <c r="F22" s="10">
        <v>400.65</v>
      </c>
      <c r="G22" s="11">
        <v>0</v>
      </c>
      <c r="H22" s="12">
        <f t="shared" si="0"/>
        <v>400.65</v>
      </c>
    </row>
    <row r="23" spans="1:8" x14ac:dyDescent="0.3">
      <c r="A23" s="9" t="s">
        <v>3</v>
      </c>
      <c r="B23" s="10" t="s">
        <v>25</v>
      </c>
      <c r="C23" s="10" t="s">
        <v>26</v>
      </c>
      <c r="D23" s="13">
        <v>1000</v>
      </c>
      <c r="E23" s="10">
        <v>0</v>
      </c>
      <c r="F23" s="13">
        <v>1000</v>
      </c>
      <c r="G23" s="11">
        <v>0</v>
      </c>
      <c r="H23" s="12">
        <f t="shared" si="0"/>
        <v>1000</v>
      </c>
    </row>
    <row r="24" spans="1:8" x14ac:dyDescent="0.3">
      <c r="A24" s="9" t="s">
        <v>3</v>
      </c>
      <c r="B24" s="10" t="s">
        <v>25</v>
      </c>
      <c r="C24" s="10" t="s">
        <v>27</v>
      </c>
      <c r="D24" s="10">
        <v>268</v>
      </c>
      <c r="E24" s="10">
        <v>252</v>
      </c>
      <c r="F24" s="10">
        <v>520</v>
      </c>
      <c r="G24" s="11">
        <v>0</v>
      </c>
      <c r="H24" s="12">
        <f t="shared" si="0"/>
        <v>520</v>
      </c>
    </row>
    <row r="25" spans="1:8" x14ac:dyDescent="0.3">
      <c r="A25" s="9" t="s">
        <v>3</v>
      </c>
      <c r="B25" s="10" t="s">
        <v>19</v>
      </c>
      <c r="C25" s="10" t="s">
        <v>28</v>
      </c>
      <c r="D25" s="10">
        <v>72.349999999999994</v>
      </c>
      <c r="E25" s="10">
        <v>427.65</v>
      </c>
      <c r="F25" s="10">
        <v>500</v>
      </c>
      <c r="G25" s="11">
        <v>0</v>
      </c>
      <c r="H25" s="12">
        <f t="shared" si="0"/>
        <v>500</v>
      </c>
    </row>
    <row r="26" spans="1:8" x14ac:dyDescent="0.3">
      <c r="A26" s="9" t="s">
        <v>3</v>
      </c>
      <c r="B26" s="10" t="s">
        <v>19</v>
      </c>
      <c r="C26" s="10" t="s">
        <v>29</v>
      </c>
      <c r="D26" s="10">
        <v>8.51</v>
      </c>
      <c r="E26" s="10">
        <v>37.36</v>
      </c>
      <c r="F26" s="10">
        <v>45.87</v>
      </c>
      <c r="G26" s="11">
        <v>0</v>
      </c>
      <c r="H26" s="12">
        <f t="shared" si="0"/>
        <v>45.87</v>
      </c>
    </row>
    <row r="27" spans="1:8" x14ac:dyDescent="0.3">
      <c r="A27" s="9" t="s">
        <v>3</v>
      </c>
      <c r="B27" s="10" t="s">
        <v>19</v>
      </c>
      <c r="C27" s="10" t="s">
        <v>30</v>
      </c>
      <c r="D27" s="10">
        <v>900</v>
      </c>
      <c r="E27" s="10">
        <v>0</v>
      </c>
      <c r="F27" s="10">
        <v>900</v>
      </c>
      <c r="G27" s="11">
        <v>0</v>
      </c>
      <c r="H27" s="12">
        <f t="shared" si="0"/>
        <v>900</v>
      </c>
    </row>
    <row r="28" spans="1:8" ht="12.5" thickBot="1" x14ac:dyDescent="0.35">
      <c r="A28" s="9" t="s">
        <v>3</v>
      </c>
      <c r="B28" s="10" t="s">
        <v>4</v>
      </c>
      <c r="C28" s="10" t="s">
        <v>31</v>
      </c>
      <c r="D28" s="10">
        <v>0</v>
      </c>
      <c r="E28" s="10">
        <v>34.04</v>
      </c>
      <c r="F28" s="10">
        <v>34.04</v>
      </c>
      <c r="G28" s="11">
        <v>0</v>
      </c>
      <c r="H28" s="12">
        <f t="shared" si="0"/>
        <v>34.04</v>
      </c>
    </row>
    <row r="29" spans="1:8" ht="12.5" thickBot="1" x14ac:dyDescent="0.35">
      <c r="A29" s="14"/>
      <c r="B29" s="15"/>
      <c r="C29" s="15" t="s">
        <v>32</v>
      </c>
      <c r="D29" s="16">
        <v>3754.09</v>
      </c>
      <c r="E29" s="16">
        <v>4331.7299999999996</v>
      </c>
      <c r="F29" s="16">
        <v>8085.82</v>
      </c>
      <c r="G29" s="17">
        <v>1476.01</v>
      </c>
      <c r="H29" s="18">
        <f t="shared" si="0"/>
        <v>9561.83</v>
      </c>
    </row>
  </sheetData>
  <autoFilter ref="A1:H29" xr:uid="{7D93B299-82B0-43D1-BA6B-EC700D594B83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5DE81-F484-40B5-9112-4496E115B0BE}">
  <dimension ref="A1:G78"/>
  <sheetViews>
    <sheetView workbookViewId="0">
      <selection activeCell="F1" sqref="F1"/>
    </sheetView>
  </sheetViews>
  <sheetFormatPr defaultColWidth="17.26953125" defaultRowHeight="12" x14ac:dyDescent="0.3"/>
  <cols>
    <col min="1" max="1" width="21.54296875" style="22" bestFit="1" customWidth="1"/>
    <col min="2" max="2" width="43.81640625" style="2" bestFit="1" customWidth="1"/>
    <col min="3" max="5" width="17.26953125" style="28"/>
    <col min="6" max="6" width="15.81640625" style="28" customWidth="1"/>
    <col min="7" max="7" width="17.26953125" style="29"/>
    <col min="8" max="16384" width="17.26953125" style="2"/>
  </cols>
  <sheetData>
    <row r="1" spans="1:7" ht="24.5" thickBot="1" x14ac:dyDescent="0.35">
      <c r="A1" s="41" t="s">
        <v>1</v>
      </c>
      <c r="B1" s="42" t="s">
        <v>2</v>
      </c>
      <c r="C1" s="43" t="s">
        <v>93</v>
      </c>
      <c r="D1" s="43" t="s">
        <v>94</v>
      </c>
      <c r="E1" s="43" t="s">
        <v>95</v>
      </c>
      <c r="F1" s="76" t="s">
        <v>42</v>
      </c>
      <c r="G1" s="36" t="s">
        <v>96</v>
      </c>
    </row>
    <row r="2" spans="1:7" x14ac:dyDescent="0.3">
      <c r="A2" s="44" t="s">
        <v>4</v>
      </c>
      <c r="B2" s="19" t="s">
        <v>90</v>
      </c>
      <c r="C2" s="23">
        <v>1360.96</v>
      </c>
      <c r="D2" s="23">
        <v>469.29</v>
      </c>
      <c r="E2" s="23">
        <f>SUBTOTAL(9,C2:D2)</f>
        <v>1830.25</v>
      </c>
      <c r="F2" s="24">
        <v>1104.8399999999999</v>
      </c>
      <c r="G2" s="37">
        <f>E2+F2</f>
        <v>2935.09</v>
      </c>
    </row>
    <row r="3" spans="1:7" x14ac:dyDescent="0.3">
      <c r="A3" s="44" t="s">
        <v>44</v>
      </c>
      <c r="B3" s="19" t="s">
        <v>45</v>
      </c>
      <c r="C3" s="23">
        <v>434.29</v>
      </c>
      <c r="D3" s="23">
        <v>1498.24</v>
      </c>
      <c r="E3" s="23">
        <v>1932.53</v>
      </c>
      <c r="F3" s="24">
        <v>2101.1</v>
      </c>
      <c r="G3" s="37">
        <f t="shared" ref="G3:G51" si="0">E3+F3</f>
        <v>4033.63</v>
      </c>
    </row>
    <row r="4" spans="1:7" x14ac:dyDescent="0.3">
      <c r="A4" s="44" t="s">
        <v>44</v>
      </c>
      <c r="B4" s="19" t="s">
        <v>46</v>
      </c>
      <c r="C4" s="23">
        <v>752.37</v>
      </c>
      <c r="D4" s="23">
        <v>576</v>
      </c>
      <c r="E4" s="23">
        <v>1328.37</v>
      </c>
      <c r="F4" s="24">
        <v>0</v>
      </c>
      <c r="G4" s="37">
        <f t="shared" si="0"/>
        <v>1328.37</v>
      </c>
    </row>
    <row r="5" spans="1:7" x14ac:dyDescent="0.3">
      <c r="A5" s="44" t="s">
        <v>44</v>
      </c>
      <c r="B5" s="19" t="s">
        <v>47</v>
      </c>
      <c r="C5" s="23">
        <v>3376.02</v>
      </c>
      <c r="D5" s="23">
        <v>1960</v>
      </c>
      <c r="E5" s="23">
        <v>5336.02</v>
      </c>
      <c r="F5" s="24">
        <v>3829.9</v>
      </c>
      <c r="G5" s="37">
        <f t="shared" si="0"/>
        <v>9165.92</v>
      </c>
    </row>
    <row r="6" spans="1:7" x14ac:dyDescent="0.3">
      <c r="A6" s="44" t="s">
        <v>48</v>
      </c>
      <c r="B6" s="19" t="s">
        <v>49</v>
      </c>
      <c r="C6" s="23">
        <v>0</v>
      </c>
      <c r="D6" s="23">
        <v>100</v>
      </c>
      <c r="E6" s="23">
        <v>100</v>
      </c>
      <c r="F6" s="24">
        <v>92</v>
      </c>
      <c r="G6" s="37">
        <f t="shared" si="0"/>
        <v>192</v>
      </c>
    </row>
    <row r="7" spans="1:7" x14ac:dyDescent="0.3">
      <c r="A7" s="44" t="s">
        <v>4</v>
      </c>
      <c r="B7" s="19" t="s">
        <v>50</v>
      </c>
      <c r="C7" s="23">
        <v>197.58</v>
      </c>
      <c r="D7" s="23">
        <v>801.93</v>
      </c>
      <c r="E7" s="23">
        <f>SUBTOTAL(9,C7:D7)</f>
        <v>999.51</v>
      </c>
      <c r="F7" s="24">
        <v>1000</v>
      </c>
      <c r="G7" s="37">
        <f t="shared" si="0"/>
        <v>1999.51</v>
      </c>
    </row>
    <row r="8" spans="1:7" x14ac:dyDescent="0.3">
      <c r="A8" s="44" t="s">
        <v>48</v>
      </c>
      <c r="B8" s="19" t="s">
        <v>51</v>
      </c>
      <c r="C8" s="23">
        <v>397.3</v>
      </c>
      <c r="D8" s="23">
        <v>402.33</v>
      </c>
      <c r="E8" s="23">
        <v>799.63</v>
      </c>
      <c r="F8" s="24">
        <v>0</v>
      </c>
      <c r="G8" s="37">
        <f t="shared" si="0"/>
        <v>799.63</v>
      </c>
    </row>
    <row r="9" spans="1:7" x14ac:dyDescent="0.3">
      <c r="A9" s="44" t="s">
        <v>52</v>
      </c>
      <c r="B9" s="19" t="s">
        <v>53</v>
      </c>
      <c r="C9" s="23">
        <v>1082.1199999999999</v>
      </c>
      <c r="D9" s="23">
        <v>2817.7</v>
      </c>
      <c r="E9" s="23">
        <v>3899.82</v>
      </c>
      <c r="F9" s="24">
        <v>3900</v>
      </c>
      <c r="G9" s="37">
        <f t="shared" si="0"/>
        <v>7799.82</v>
      </c>
    </row>
    <row r="10" spans="1:7" x14ac:dyDescent="0.3">
      <c r="A10" s="44" t="s">
        <v>4</v>
      </c>
      <c r="B10" s="19" t="s">
        <v>54</v>
      </c>
      <c r="C10" s="23">
        <v>3968.54</v>
      </c>
      <c r="D10" s="23"/>
      <c r="E10" s="23">
        <f>SUBTOTAL(9,C10:D10)</f>
        <v>3968.54</v>
      </c>
      <c r="F10" s="24">
        <v>0</v>
      </c>
      <c r="G10" s="37">
        <f t="shared" si="0"/>
        <v>3968.54</v>
      </c>
    </row>
    <row r="11" spans="1:7" x14ac:dyDescent="0.3">
      <c r="A11" s="44" t="s">
        <v>44</v>
      </c>
      <c r="B11" s="19" t="s">
        <v>55</v>
      </c>
      <c r="C11" s="23">
        <v>0</v>
      </c>
      <c r="D11" s="23">
        <v>3000</v>
      </c>
      <c r="E11" s="23">
        <v>3000</v>
      </c>
      <c r="F11" s="24">
        <v>0</v>
      </c>
      <c r="G11" s="37">
        <f t="shared" si="0"/>
        <v>3000</v>
      </c>
    </row>
    <row r="12" spans="1:7" x14ac:dyDescent="0.3">
      <c r="A12" s="44" t="s">
        <v>4</v>
      </c>
      <c r="B12" s="19" t="s">
        <v>56</v>
      </c>
      <c r="C12" s="23">
        <v>880</v>
      </c>
      <c r="D12" s="23">
        <v>2920</v>
      </c>
      <c r="E12" s="23">
        <f t="shared" ref="E12:E14" si="1">SUBTOTAL(9,C12:D12)</f>
        <v>3800</v>
      </c>
      <c r="F12" s="24">
        <v>0</v>
      </c>
      <c r="G12" s="37">
        <f t="shared" si="0"/>
        <v>3800</v>
      </c>
    </row>
    <row r="13" spans="1:7" x14ac:dyDescent="0.3">
      <c r="A13" s="44" t="s">
        <v>4</v>
      </c>
      <c r="B13" s="19" t="s">
        <v>57</v>
      </c>
      <c r="C13" s="23">
        <v>1113.93</v>
      </c>
      <c r="D13" s="23">
        <v>86.29</v>
      </c>
      <c r="E13" s="23">
        <f t="shared" si="1"/>
        <v>1200.22</v>
      </c>
      <c r="F13" s="24">
        <v>0</v>
      </c>
      <c r="G13" s="37">
        <f t="shared" si="0"/>
        <v>1200.22</v>
      </c>
    </row>
    <row r="14" spans="1:7" x14ac:dyDescent="0.3">
      <c r="A14" s="44" t="s">
        <v>4</v>
      </c>
      <c r="B14" s="19" t="s">
        <v>58</v>
      </c>
      <c r="C14" s="23">
        <v>1282.5999999999999</v>
      </c>
      <c r="D14" s="23">
        <v>2053.7600000000002</v>
      </c>
      <c r="E14" s="23">
        <f t="shared" si="1"/>
        <v>3336.36</v>
      </c>
      <c r="F14" s="24">
        <v>0</v>
      </c>
      <c r="G14" s="37">
        <f t="shared" si="0"/>
        <v>3336.36</v>
      </c>
    </row>
    <row r="15" spans="1:7" x14ac:dyDescent="0.3">
      <c r="A15" s="44" t="s">
        <v>44</v>
      </c>
      <c r="B15" s="19" t="s">
        <v>59</v>
      </c>
      <c r="C15" s="23">
        <v>0</v>
      </c>
      <c r="D15" s="23">
        <v>341.1</v>
      </c>
      <c r="E15" s="23">
        <v>341.1</v>
      </c>
      <c r="F15" s="24">
        <v>269.10000000000002</v>
      </c>
      <c r="G15" s="37">
        <f t="shared" si="0"/>
        <v>610.20000000000005</v>
      </c>
    </row>
    <row r="16" spans="1:7" x14ac:dyDescent="0.3">
      <c r="A16" s="44" t="s">
        <v>4</v>
      </c>
      <c r="B16" s="19" t="s">
        <v>91</v>
      </c>
      <c r="C16" s="23">
        <v>400</v>
      </c>
      <c r="D16" s="23">
        <v>0</v>
      </c>
      <c r="E16" s="23">
        <f t="shared" ref="E16:E29" si="2">SUBTOTAL(9,C16:D16)</f>
        <v>400</v>
      </c>
      <c r="F16" s="24">
        <v>0</v>
      </c>
      <c r="G16" s="37">
        <f t="shared" si="0"/>
        <v>400</v>
      </c>
    </row>
    <row r="17" spans="1:7" x14ac:dyDescent="0.3">
      <c r="A17" s="44" t="s">
        <v>4</v>
      </c>
      <c r="B17" s="19" t="s">
        <v>60</v>
      </c>
      <c r="C17" s="23">
        <v>0</v>
      </c>
      <c r="D17" s="23">
        <v>100</v>
      </c>
      <c r="E17" s="23">
        <f t="shared" si="2"/>
        <v>100</v>
      </c>
      <c r="F17" s="24">
        <v>0</v>
      </c>
      <c r="G17" s="37">
        <f t="shared" si="0"/>
        <v>100</v>
      </c>
    </row>
    <row r="18" spans="1:7" x14ac:dyDescent="0.3">
      <c r="A18" s="44" t="s">
        <v>4</v>
      </c>
      <c r="B18" s="19" t="s">
        <v>61</v>
      </c>
      <c r="C18" s="23">
        <v>108.51</v>
      </c>
      <c r="D18" s="23">
        <v>191.49</v>
      </c>
      <c r="E18" s="23">
        <f t="shared" si="2"/>
        <v>300</v>
      </c>
      <c r="F18" s="24">
        <v>0</v>
      </c>
      <c r="G18" s="37">
        <f t="shared" si="0"/>
        <v>300</v>
      </c>
    </row>
    <row r="19" spans="1:7" x14ac:dyDescent="0.3">
      <c r="A19" s="44" t="s">
        <v>4</v>
      </c>
      <c r="B19" s="19" t="s">
        <v>99</v>
      </c>
      <c r="C19" s="23">
        <v>16</v>
      </c>
      <c r="D19" s="23">
        <v>16</v>
      </c>
      <c r="E19" s="23">
        <f t="shared" si="2"/>
        <v>32</v>
      </c>
      <c r="F19" s="24">
        <v>0</v>
      </c>
      <c r="G19" s="37">
        <f t="shared" si="0"/>
        <v>32</v>
      </c>
    </row>
    <row r="20" spans="1:7" x14ac:dyDescent="0.3">
      <c r="A20" s="44" t="s">
        <v>4</v>
      </c>
      <c r="B20" s="19" t="s">
        <v>62</v>
      </c>
      <c r="C20" s="23">
        <v>1.78</v>
      </c>
      <c r="D20" s="23">
        <v>1.79</v>
      </c>
      <c r="E20" s="23">
        <f t="shared" si="2"/>
        <v>3.5700000000000003</v>
      </c>
      <c r="F20" s="24">
        <v>0</v>
      </c>
      <c r="G20" s="37">
        <f t="shared" si="0"/>
        <v>3.5700000000000003</v>
      </c>
    </row>
    <row r="21" spans="1:7" x14ac:dyDescent="0.3">
      <c r="A21" s="44" t="s">
        <v>4</v>
      </c>
      <c r="B21" s="19" t="s">
        <v>63</v>
      </c>
      <c r="C21" s="23">
        <v>15.88</v>
      </c>
      <c r="D21" s="23">
        <v>24.12</v>
      </c>
      <c r="E21" s="23">
        <f t="shared" si="2"/>
        <v>40</v>
      </c>
      <c r="F21" s="24">
        <v>0</v>
      </c>
      <c r="G21" s="37">
        <f t="shared" si="0"/>
        <v>40</v>
      </c>
    </row>
    <row r="22" spans="1:7" x14ac:dyDescent="0.3">
      <c r="A22" s="44" t="s">
        <v>4</v>
      </c>
      <c r="B22" s="19" t="s">
        <v>64</v>
      </c>
      <c r="C22" s="23">
        <v>1</v>
      </c>
      <c r="D22" s="23">
        <v>1</v>
      </c>
      <c r="E22" s="23">
        <f t="shared" si="2"/>
        <v>2</v>
      </c>
      <c r="F22" s="24">
        <v>0</v>
      </c>
      <c r="G22" s="37">
        <f t="shared" si="0"/>
        <v>2</v>
      </c>
    </row>
    <row r="23" spans="1:7" x14ac:dyDescent="0.3">
      <c r="A23" s="44" t="s">
        <v>4</v>
      </c>
      <c r="B23" s="19" t="s">
        <v>65</v>
      </c>
      <c r="C23" s="23">
        <v>6.5</v>
      </c>
      <c r="D23" s="23">
        <v>13</v>
      </c>
      <c r="E23" s="23">
        <f t="shared" si="2"/>
        <v>19.5</v>
      </c>
      <c r="F23" s="24">
        <v>0</v>
      </c>
      <c r="G23" s="37">
        <f t="shared" si="0"/>
        <v>19.5</v>
      </c>
    </row>
    <row r="24" spans="1:7" x14ac:dyDescent="0.3">
      <c r="A24" s="44" t="s">
        <v>4</v>
      </c>
      <c r="B24" s="19" t="s">
        <v>66</v>
      </c>
      <c r="C24" s="23">
        <v>3.82</v>
      </c>
      <c r="D24" s="23">
        <v>4.05</v>
      </c>
      <c r="E24" s="23">
        <f t="shared" si="2"/>
        <v>7.8699999999999992</v>
      </c>
      <c r="F24" s="24">
        <v>0</v>
      </c>
      <c r="G24" s="37">
        <f t="shared" si="0"/>
        <v>7.8699999999999992</v>
      </c>
    </row>
    <row r="25" spans="1:7" x14ac:dyDescent="0.3">
      <c r="A25" s="44" t="s">
        <v>4</v>
      </c>
      <c r="B25" s="19" t="s">
        <v>67</v>
      </c>
      <c r="C25" s="23">
        <v>0.69</v>
      </c>
      <c r="D25" s="23">
        <v>0.69</v>
      </c>
      <c r="E25" s="23">
        <f t="shared" si="2"/>
        <v>1.38</v>
      </c>
      <c r="F25" s="24">
        <v>0</v>
      </c>
      <c r="G25" s="37">
        <f t="shared" si="0"/>
        <v>1.38</v>
      </c>
    </row>
    <row r="26" spans="1:7" x14ac:dyDescent="0.3">
      <c r="A26" s="44" t="s">
        <v>4</v>
      </c>
      <c r="B26" s="19" t="s">
        <v>68</v>
      </c>
      <c r="C26" s="23">
        <v>5.76</v>
      </c>
      <c r="D26" s="23">
        <v>5.77</v>
      </c>
      <c r="E26" s="23">
        <f t="shared" si="2"/>
        <v>11.53</v>
      </c>
      <c r="F26" s="24">
        <v>0</v>
      </c>
      <c r="G26" s="37">
        <f t="shared" si="0"/>
        <v>11.53</v>
      </c>
    </row>
    <row r="27" spans="1:7" x14ac:dyDescent="0.3">
      <c r="A27" s="44" t="s">
        <v>4</v>
      </c>
      <c r="B27" s="19" t="s">
        <v>69</v>
      </c>
      <c r="C27" s="23">
        <v>2.34</v>
      </c>
      <c r="D27" s="23">
        <v>3.16</v>
      </c>
      <c r="E27" s="23">
        <f t="shared" si="2"/>
        <v>5.5</v>
      </c>
      <c r="F27" s="24">
        <v>0</v>
      </c>
      <c r="G27" s="37">
        <f t="shared" si="0"/>
        <v>5.5</v>
      </c>
    </row>
    <row r="28" spans="1:7" x14ac:dyDescent="0.3">
      <c r="A28" s="44" t="s">
        <v>4</v>
      </c>
      <c r="B28" s="19" t="s">
        <v>70</v>
      </c>
      <c r="C28" s="23">
        <v>11.43</v>
      </c>
      <c r="D28" s="23">
        <v>8.17</v>
      </c>
      <c r="E28" s="23">
        <f t="shared" si="2"/>
        <v>19.600000000000001</v>
      </c>
      <c r="F28" s="24">
        <v>0</v>
      </c>
      <c r="G28" s="37">
        <f t="shared" si="0"/>
        <v>19.600000000000001</v>
      </c>
    </row>
    <row r="29" spans="1:7" x14ac:dyDescent="0.3">
      <c r="A29" s="44" t="s">
        <v>4</v>
      </c>
      <c r="B29" s="19" t="s">
        <v>71</v>
      </c>
      <c r="C29" s="23">
        <v>248.17</v>
      </c>
      <c r="D29" s="23">
        <v>5.28</v>
      </c>
      <c r="E29" s="23">
        <f t="shared" si="2"/>
        <v>253.45</v>
      </c>
      <c r="F29" s="24">
        <v>0</v>
      </c>
      <c r="G29" s="37">
        <f t="shared" si="0"/>
        <v>253.45</v>
      </c>
    </row>
    <row r="30" spans="1:7" x14ac:dyDescent="0.3">
      <c r="A30" s="44" t="s">
        <v>44</v>
      </c>
      <c r="B30" s="19" t="s">
        <v>72</v>
      </c>
      <c r="C30" s="23">
        <v>64.540000000000006</v>
      </c>
      <c r="D30" s="23">
        <v>65.75</v>
      </c>
      <c r="E30" s="23">
        <v>130.29</v>
      </c>
      <c r="F30" s="24">
        <v>0</v>
      </c>
      <c r="G30" s="37">
        <f t="shared" si="0"/>
        <v>130.29</v>
      </c>
    </row>
    <row r="31" spans="1:7" x14ac:dyDescent="0.3">
      <c r="A31" s="44" t="s">
        <v>4</v>
      </c>
      <c r="B31" s="19" t="s">
        <v>73</v>
      </c>
      <c r="C31" s="23">
        <v>134.4</v>
      </c>
      <c r="D31" s="23">
        <v>91.38</v>
      </c>
      <c r="E31" s="23">
        <f>SUBTOTAL(9,C31:D31)</f>
        <v>225.78</v>
      </c>
      <c r="F31" s="24">
        <v>0</v>
      </c>
      <c r="G31" s="37">
        <f t="shared" si="0"/>
        <v>225.78</v>
      </c>
    </row>
    <row r="32" spans="1:7" x14ac:dyDescent="0.3">
      <c r="A32" s="44" t="s">
        <v>44</v>
      </c>
      <c r="B32" s="20" t="s">
        <v>74</v>
      </c>
      <c r="C32" s="26">
        <v>-10.98</v>
      </c>
      <c r="D32" s="23">
        <v>186.83</v>
      </c>
      <c r="E32" s="23">
        <v>175.85</v>
      </c>
      <c r="F32" s="24">
        <v>100</v>
      </c>
      <c r="G32" s="37">
        <f t="shared" si="0"/>
        <v>275.85000000000002</v>
      </c>
    </row>
    <row r="33" spans="1:7" x14ac:dyDescent="0.3">
      <c r="A33" s="44" t="s">
        <v>4</v>
      </c>
      <c r="B33" s="19" t="s">
        <v>92</v>
      </c>
      <c r="C33" s="23">
        <v>678.38</v>
      </c>
      <c r="D33" s="23">
        <v>619.52</v>
      </c>
      <c r="E33" s="23">
        <f t="shared" ref="E33:E38" si="3">SUBTOTAL(9,C33:D33)</f>
        <v>1297.9000000000001</v>
      </c>
      <c r="F33" s="24">
        <v>0</v>
      </c>
      <c r="G33" s="37">
        <f t="shared" si="0"/>
        <v>1297.9000000000001</v>
      </c>
    </row>
    <row r="34" spans="1:7" x14ac:dyDescent="0.3">
      <c r="A34" s="44" t="s">
        <v>4</v>
      </c>
      <c r="B34" s="19" t="s">
        <v>75</v>
      </c>
      <c r="C34" s="23">
        <v>320.5</v>
      </c>
      <c r="D34" s="23">
        <v>320.5</v>
      </c>
      <c r="E34" s="23">
        <f t="shared" si="3"/>
        <v>641</v>
      </c>
      <c r="F34" s="24">
        <v>0</v>
      </c>
      <c r="G34" s="37">
        <f t="shared" si="0"/>
        <v>641</v>
      </c>
    </row>
    <row r="35" spans="1:7" x14ac:dyDescent="0.3">
      <c r="A35" s="44" t="s">
        <v>4</v>
      </c>
      <c r="B35" s="19" t="s">
        <v>76</v>
      </c>
      <c r="C35" s="23">
        <v>61.82</v>
      </c>
      <c r="D35" s="23">
        <v>61.83</v>
      </c>
      <c r="E35" s="23">
        <f t="shared" si="3"/>
        <v>123.65</v>
      </c>
      <c r="F35" s="24">
        <v>0</v>
      </c>
      <c r="G35" s="37">
        <f t="shared" si="0"/>
        <v>123.65</v>
      </c>
    </row>
    <row r="36" spans="1:7" x14ac:dyDescent="0.3">
      <c r="A36" s="44" t="s">
        <v>4</v>
      </c>
      <c r="B36" s="19" t="s">
        <v>77</v>
      </c>
      <c r="C36" s="23">
        <v>5.1100000000000003</v>
      </c>
      <c r="D36" s="23">
        <v>4.8899999999999997</v>
      </c>
      <c r="E36" s="23">
        <f t="shared" si="3"/>
        <v>10</v>
      </c>
      <c r="F36" s="24">
        <v>0</v>
      </c>
      <c r="G36" s="37">
        <f t="shared" si="0"/>
        <v>10</v>
      </c>
    </row>
    <row r="37" spans="1:7" x14ac:dyDescent="0.3">
      <c r="A37" s="44" t="s">
        <v>4</v>
      </c>
      <c r="B37" s="19" t="s">
        <v>78</v>
      </c>
      <c r="C37" s="23">
        <v>0</v>
      </c>
      <c r="D37" s="23">
        <v>250</v>
      </c>
      <c r="E37" s="23">
        <f t="shared" si="3"/>
        <v>250</v>
      </c>
      <c r="F37" s="24">
        <v>0</v>
      </c>
      <c r="G37" s="37">
        <f t="shared" si="0"/>
        <v>250</v>
      </c>
    </row>
    <row r="38" spans="1:7" x14ac:dyDescent="0.3">
      <c r="A38" s="44" t="s">
        <v>4</v>
      </c>
      <c r="B38" s="19" t="s">
        <v>79</v>
      </c>
      <c r="C38" s="23">
        <v>0</v>
      </c>
      <c r="D38" s="23">
        <v>100</v>
      </c>
      <c r="E38" s="23">
        <f t="shared" si="3"/>
        <v>100</v>
      </c>
      <c r="F38" s="24">
        <v>0</v>
      </c>
      <c r="G38" s="37">
        <f t="shared" si="0"/>
        <v>100</v>
      </c>
    </row>
    <row r="39" spans="1:7" x14ac:dyDescent="0.3">
      <c r="A39" s="44" t="s">
        <v>44</v>
      </c>
      <c r="B39" s="19" t="s">
        <v>80</v>
      </c>
      <c r="C39" s="23">
        <v>26</v>
      </c>
      <c r="D39" s="23">
        <v>26</v>
      </c>
      <c r="E39" s="23">
        <v>52</v>
      </c>
      <c r="F39" s="24">
        <v>0</v>
      </c>
      <c r="G39" s="37">
        <f t="shared" si="0"/>
        <v>52</v>
      </c>
    </row>
    <row r="40" spans="1:7" x14ac:dyDescent="0.3">
      <c r="A40" s="44" t="s">
        <v>44</v>
      </c>
      <c r="B40" s="19" t="s">
        <v>81</v>
      </c>
      <c r="C40" s="23">
        <v>0</v>
      </c>
      <c r="D40" s="23">
        <v>0</v>
      </c>
      <c r="E40" s="23">
        <v>0</v>
      </c>
      <c r="F40" s="24">
        <v>0</v>
      </c>
      <c r="G40" s="37">
        <f t="shared" si="0"/>
        <v>0</v>
      </c>
    </row>
    <row r="41" spans="1:7" x14ac:dyDescent="0.3">
      <c r="A41" s="44" t="s">
        <v>4</v>
      </c>
      <c r="B41" s="19" t="s">
        <v>82</v>
      </c>
      <c r="C41" s="23">
        <v>3</v>
      </c>
      <c r="D41" s="23">
        <v>3.6</v>
      </c>
      <c r="E41" s="23">
        <f t="shared" ref="E41:E46" si="4">SUBTOTAL(9,C41:D41)</f>
        <v>6.6</v>
      </c>
      <c r="F41" s="24">
        <v>1</v>
      </c>
      <c r="G41" s="37">
        <f t="shared" si="0"/>
        <v>7.6</v>
      </c>
    </row>
    <row r="42" spans="1:7" x14ac:dyDescent="0.3">
      <c r="A42" s="44" t="s">
        <v>4</v>
      </c>
      <c r="B42" s="19" t="s">
        <v>83</v>
      </c>
      <c r="C42" s="23">
        <v>0</v>
      </c>
      <c r="D42" s="23">
        <v>0</v>
      </c>
      <c r="E42" s="23">
        <f t="shared" si="4"/>
        <v>0</v>
      </c>
      <c r="F42" s="24">
        <v>200</v>
      </c>
      <c r="G42" s="37">
        <f t="shared" si="0"/>
        <v>200</v>
      </c>
    </row>
    <row r="43" spans="1:7" x14ac:dyDescent="0.3">
      <c r="A43" s="44" t="s">
        <v>4</v>
      </c>
      <c r="B43" s="19" t="s">
        <v>84</v>
      </c>
      <c r="C43" s="23">
        <v>0</v>
      </c>
      <c r="D43" s="23">
        <v>100</v>
      </c>
      <c r="E43" s="23">
        <f t="shared" si="4"/>
        <v>100</v>
      </c>
      <c r="F43" s="24">
        <v>100</v>
      </c>
      <c r="G43" s="37">
        <f t="shared" si="0"/>
        <v>200</v>
      </c>
    </row>
    <row r="44" spans="1:7" x14ac:dyDescent="0.3">
      <c r="A44" s="44" t="s">
        <v>4</v>
      </c>
      <c r="B44" s="19" t="s">
        <v>85</v>
      </c>
      <c r="C44" s="23">
        <v>13.5</v>
      </c>
      <c r="D44" s="23">
        <v>13.5</v>
      </c>
      <c r="E44" s="23">
        <f t="shared" si="4"/>
        <v>27</v>
      </c>
      <c r="F44" s="24">
        <v>0</v>
      </c>
      <c r="G44" s="37">
        <f t="shared" si="0"/>
        <v>27</v>
      </c>
    </row>
    <row r="45" spans="1:7" x14ac:dyDescent="0.3">
      <c r="A45" s="44" t="s">
        <v>4</v>
      </c>
      <c r="B45" s="19" t="s">
        <v>86</v>
      </c>
      <c r="C45" s="23">
        <v>88</v>
      </c>
      <c r="D45" s="23">
        <v>88</v>
      </c>
      <c r="E45" s="23">
        <f t="shared" si="4"/>
        <v>176</v>
      </c>
      <c r="F45" s="24">
        <v>0</v>
      </c>
      <c r="G45" s="37">
        <f t="shared" si="0"/>
        <v>176</v>
      </c>
    </row>
    <row r="46" spans="1:7" x14ac:dyDescent="0.3">
      <c r="A46" s="44" t="s">
        <v>4</v>
      </c>
      <c r="B46" s="19" t="s">
        <v>87</v>
      </c>
      <c r="C46" s="23">
        <v>17.5</v>
      </c>
      <c r="D46" s="23">
        <v>17.5</v>
      </c>
      <c r="E46" s="23">
        <f t="shared" si="4"/>
        <v>35</v>
      </c>
      <c r="F46" s="24">
        <v>0</v>
      </c>
      <c r="G46" s="37">
        <f t="shared" si="0"/>
        <v>35</v>
      </c>
    </row>
    <row r="47" spans="1:7" x14ac:dyDescent="0.3">
      <c r="A47" s="44" t="s">
        <v>7</v>
      </c>
      <c r="B47" s="19" t="s">
        <v>88</v>
      </c>
      <c r="C47" s="23">
        <v>100</v>
      </c>
      <c r="D47" s="23">
        <v>100</v>
      </c>
      <c r="E47" s="23">
        <v>200</v>
      </c>
      <c r="F47" s="24">
        <v>0</v>
      </c>
      <c r="G47" s="37">
        <f t="shared" si="0"/>
        <v>200</v>
      </c>
    </row>
    <row r="48" spans="1:7" x14ac:dyDescent="0.3">
      <c r="A48" s="44" t="s">
        <v>4</v>
      </c>
      <c r="B48" s="19" t="s">
        <v>92</v>
      </c>
      <c r="C48" s="23">
        <v>1017.92</v>
      </c>
      <c r="D48" s="23">
        <v>1211.57</v>
      </c>
      <c r="E48" s="23">
        <f t="shared" ref="E48:E50" si="5">SUBTOTAL(9,C48:D48)</f>
        <v>2229.4899999999998</v>
      </c>
      <c r="F48" s="24">
        <v>0</v>
      </c>
      <c r="G48" s="37">
        <f t="shared" si="0"/>
        <v>2229.4899999999998</v>
      </c>
    </row>
    <row r="49" spans="1:7" x14ac:dyDescent="0.3">
      <c r="A49" s="44" t="s">
        <v>4</v>
      </c>
      <c r="B49" s="19" t="s">
        <v>86</v>
      </c>
      <c r="C49" s="23">
        <v>54.93</v>
      </c>
      <c r="D49" s="23">
        <v>52.23</v>
      </c>
      <c r="E49" s="23">
        <f t="shared" si="5"/>
        <v>107.16</v>
      </c>
      <c r="F49" s="24">
        <v>0</v>
      </c>
      <c r="G49" s="37">
        <f t="shared" si="0"/>
        <v>107.16</v>
      </c>
    </row>
    <row r="50" spans="1:7" x14ac:dyDescent="0.3">
      <c r="A50" s="44" t="s">
        <v>4</v>
      </c>
      <c r="B50" s="19" t="s">
        <v>87</v>
      </c>
      <c r="C50" s="23">
        <v>1271</v>
      </c>
      <c r="D50" s="23">
        <v>1019</v>
      </c>
      <c r="E50" s="23">
        <f t="shared" si="5"/>
        <v>2290</v>
      </c>
      <c r="F50" s="24">
        <v>0</v>
      </c>
      <c r="G50" s="37">
        <f t="shared" si="0"/>
        <v>2290</v>
      </c>
    </row>
    <row r="51" spans="1:7" x14ac:dyDescent="0.3">
      <c r="A51" s="45" t="s">
        <v>44</v>
      </c>
      <c r="B51" s="21" t="s">
        <v>89</v>
      </c>
      <c r="C51" s="25">
        <v>2843.65</v>
      </c>
      <c r="D51" s="25">
        <v>2697.83</v>
      </c>
      <c r="E51" s="25">
        <v>5541.48</v>
      </c>
      <c r="F51" s="27">
        <v>0</v>
      </c>
      <c r="G51" s="38">
        <f t="shared" si="0"/>
        <v>5541.48</v>
      </c>
    </row>
    <row r="52" spans="1:7" x14ac:dyDescent="0.3">
      <c r="A52" s="46" t="s">
        <v>4</v>
      </c>
      <c r="B52" s="30" t="s">
        <v>33</v>
      </c>
      <c r="C52" s="31">
        <v>126.86</v>
      </c>
      <c r="D52" s="31">
        <v>207.5</v>
      </c>
      <c r="E52" s="23">
        <f t="shared" ref="E52:E54" si="6">SUBTOTAL(9,C52:D52)</f>
        <v>334.36</v>
      </c>
      <c r="F52" s="34">
        <v>88.1</v>
      </c>
      <c r="G52" s="39">
        <v>422.46000000000004</v>
      </c>
    </row>
    <row r="53" spans="1:7" x14ac:dyDescent="0.3">
      <c r="A53" s="47" t="s">
        <v>4</v>
      </c>
      <c r="B53" s="32" t="s">
        <v>5</v>
      </c>
      <c r="C53" s="33">
        <v>-25.72</v>
      </c>
      <c r="D53" s="33">
        <v>15.08</v>
      </c>
      <c r="E53" s="23">
        <f t="shared" si="6"/>
        <v>-10.639999999999999</v>
      </c>
      <c r="F53" s="35">
        <v>40.76</v>
      </c>
      <c r="G53" s="37">
        <v>30.119999999999997</v>
      </c>
    </row>
    <row r="54" spans="1:7" x14ac:dyDescent="0.3">
      <c r="A54" s="47" t="s">
        <v>4</v>
      </c>
      <c r="B54" s="32" t="s">
        <v>6</v>
      </c>
      <c r="C54" s="33">
        <v>24.38</v>
      </c>
      <c r="D54" s="33">
        <v>24.38</v>
      </c>
      <c r="E54" s="23">
        <f t="shared" si="6"/>
        <v>48.76</v>
      </c>
      <c r="F54" s="35">
        <v>0</v>
      </c>
      <c r="G54" s="37">
        <v>48.76</v>
      </c>
    </row>
    <row r="55" spans="1:7" x14ac:dyDescent="0.3">
      <c r="A55" s="47" t="s">
        <v>7</v>
      </c>
      <c r="B55" s="32" t="s">
        <v>34</v>
      </c>
      <c r="C55" s="33">
        <v>67.28</v>
      </c>
      <c r="D55" s="33">
        <v>57.72</v>
      </c>
      <c r="E55" s="33">
        <v>125</v>
      </c>
      <c r="F55" s="35">
        <v>20</v>
      </c>
      <c r="G55" s="37">
        <v>145</v>
      </c>
    </row>
    <row r="56" spans="1:7" x14ac:dyDescent="0.3">
      <c r="A56" s="47" t="s">
        <v>7</v>
      </c>
      <c r="B56" s="32" t="s">
        <v>8</v>
      </c>
      <c r="C56" s="33">
        <v>12.7</v>
      </c>
      <c r="D56" s="33">
        <v>51.93</v>
      </c>
      <c r="E56" s="33">
        <v>64.63</v>
      </c>
      <c r="F56" s="35">
        <v>0</v>
      </c>
      <c r="G56" s="37">
        <v>64.63</v>
      </c>
    </row>
    <row r="57" spans="1:7" x14ac:dyDescent="0.3">
      <c r="A57" s="47" t="s">
        <v>7</v>
      </c>
      <c r="B57" s="32" t="s">
        <v>9</v>
      </c>
      <c r="C57" s="33">
        <v>13.64</v>
      </c>
      <c r="D57" s="33">
        <v>15</v>
      </c>
      <c r="E57" s="33">
        <v>28.64</v>
      </c>
      <c r="F57" s="35">
        <v>0</v>
      </c>
      <c r="G57" s="37">
        <v>28.64</v>
      </c>
    </row>
    <row r="58" spans="1:7" x14ac:dyDescent="0.3">
      <c r="A58" s="47" t="s">
        <v>7</v>
      </c>
      <c r="B58" s="32" t="s">
        <v>10</v>
      </c>
      <c r="C58" s="33">
        <v>276.51</v>
      </c>
      <c r="D58" s="33">
        <v>244.81</v>
      </c>
      <c r="E58" s="33">
        <v>521.32000000000005</v>
      </c>
      <c r="F58" s="35">
        <v>0</v>
      </c>
      <c r="G58" s="37">
        <v>521.32000000000005</v>
      </c>
    </row>
    <row r="59" spans="1:7" x14ac:dyDescent="0.3">
      <c r="A59" s="47" t="s">
        <v>7</v>
      </c>
      <c r="B59" s="32" t="s">
        <v>11</v>
      </c>
      <c r="C59" s="33">
        <v>15.19</v>
      </c>
      <c r="D59" s="33">
        <v>23.81</v>
      </c>
      <c r="E59" s="33">
        <v>39</v>
      </c>
      <c r="F59" s="35">
        <v>9</v>
      </c>
      <c r="G59" s="37">
        <v>48</v>
      </c>
    </row>
    <row r="60" spans="1:7" x14ac:dyDescent="0.3">
      <c r="A60" s="47" t="s">
        <v>7</v>
      </c>
      <c r="B60" s="32" t="s">
        <v>12</v>
      </c>
      <c r="C60" s="33">
        <v>0</v>
      </c>
      <c r="D60" s="33">
        <v>359</v>
      </c>
      <c r="E60" s="33">
        <v>359</v>
      </c>
      <c r="F60" s="35">
        <v>641</v>
      </c>
      <c r="G60" s="37">
        <v>1000</v>
      </c>
    </row>
    <row r="61" spans="1:7" x14ac:dyDescent="0.3">
      <c r="A61" s="47" t="s">
        <v>7</v>
      </c>
      <c r="B61" s="32" t="s">
        <v>13</v>
      </c>
      <c r="C61" s="33">
        <v>0</v>
      </c>
      <c r="D61" s="33">
        <v>127.42</v>
      </c>
      <c r="E61" s="33">
        <v>127.42</v>
      </c>
      <c r="F61" s="35">
        <v>106</v>
      </c>
      <c r="G61" s="37">
        <v>233.42000000000002</v>
      </c>
    </row>
    <row r="62" spans="1:7" x14ac:dyDescent="0.3">
      <c r="A62" s="47" t="s">
        <v>7</v>
      </c>
      <c r="B62" s="32" t="s">
        <v>14</v>
      </c>
      <c r="C62" s="33">
        <v>0</v>
      </c>
      <c r="D62" s="33">
        <v>125</v>
      </c>
      <c r="E62" s="33">
        <v>125</v>
      </c>
      <c r="F62" s="35">
        <v>105</v>
      </c>
      <c r="G62" s="37">
        <v>230</v>
      </c>
    </row>
    <row r="63" spans="1:7" x14ac:dyDescent="0.3">
      <c r="A63" s="47" t="s">
        <v>7</v>
      </c>
      <c r="B63" s="32" t="s">
        <v>15</v>
      </c>
      <c r="C63" s="33">
        <v>0</v>
      </c>
      <c r="D63" s="33">
        <v>12</v>
      </c>
      <c r="E63" s="33">
        <v>12</v>
      </c>
      <c r="F63" s="35">
        <v>10</v>
      </c>
      <c r="G63" s="37">
        <v>22</v>
      </c>
    </row>
    <row r="64" spans="1:7" x14ac:dyDescent="0.3">
      <c r="A64" s="47" t="s">
        <v>7</v>
      </c>
      <c r="B64" s="32" t="s">
        <v>16</v>
      </c>
      <c r="C64" s="33">
        <v>0</v>
      </c>
      <c r="D64" s="33">
        <v>79</v>
      </c>
      <c r="E64" s="33">
        <v>79</v>
      </c>
      <c r="F64" s="35">
        <v>66</v>
      </c>
      <c r="G64" s="37">
        <v>145</v>
      </c>
    </row>
    <row r="65" spans="1:7" x14ac:dyDescent="0.3">
      <c r="A65" s="47" t="s">
        <v>7</v>
      </c>
      <c r="B65" s="32" t="s">
        <v>17</v>
      </c>
      <c r="C65" s="33">
        <v>0</v>
      </c>
      <c r="D65" s="33">
        <v>20</v>
      </c>
      <c r="E65" s="33">
        <v>20</v>
      </c>
      <c r="F65" s="35">
        <v>17</v>
      </c>
      <c r="G65" s="37">
        <v>37</v>
      </c>
    </row>
    <row r="66" spans="1:7" x14ac:dyDescent="0.3">
      <c r="A66" s="47" t="s">
        <v>7</v>
      </c>
      <c r="B66" s="32" t="s">
        <v>18</v>
      </c>
      <c r="C66" s="33">
        <v>0</v>
      </c>
      <c r="D66" s="33">
        <v>7</v>
      </c>
      <c r="E66" s="33">
        <v>7</v>
      </c>
      <c r="F66" s="35">
        <v>6</v>
      </c>
      <c r="G66" s="37">
        <v>13</v>
      </c>
    </row>
    <row r="67" spans="1:7" x14ac:dyDescent="0.3">
      <c r="A67" s="47" t="s">
        <v>19</v>
      </c>
      <c r="B67" s="32" t="s">
        <v>20</v>
      </c>
      <c r="C67" s="33">
        <v>0</v>
      </c>
      <c r="D67" s="33">
        <v>30</v>
      </c>
      <c r="E67" s="33">
        <v>30</v>
      </c>
      <c r="F67" s="35">
        <v>0</v>
      </c>
      <c r="G67" s="37">
        <v>30</v>
      </c>
    </row>
    <row r="68" spans="1:7" x14ac:dyDescent="0.3">
      <c r="A68" s="47" t="s">
        <v>19</v>
      </c>
      <c r="B68" s="32" t="s">
        <v>21</v>
      </c>
      <c r="C68" s="33">
        <v>33.43</v>
      </c>
      <c r="D68" s="33">
        <v>399.12</v>
      </c>
      <c r="E68" s="33">
        <v>432.55</v>
      </c>
      <c r="F68" s="35">
        <v>367.15</v>
      </c>
      <c r="G68" s="37">
        <v>799.7</v>
      </c>
    </row>
    <row r="69" spans="1:7" x14ac:dyDescent="0.3">
      <c r="A69" s="47" t="s">
        <v>7</v>
      </c>
      <c r="B69" s="32" t="s">
        <v>22</v>
      </c>
      <c r="C69" s="33">
        <v>305.75</v>
      </c>
      <c r="D69" s="33">
        <v>1200</v>
      </c>
      <c r="E69" s="33">
        <v>1505.75</v>
      </c>
      <c r="F69" s="35">
        <v>0</v>
      </c>
      <c r="G69" s="37">
        <v>1505.75</v>
      </c>
    </row>
    <row r="70" spans="1:7" x14ac:dyDescent="0.3">
      <c r="A70" s="47" t="s">
        <v>7</v>
      </c>
      <c r="B70" s="32" t="s">
        <v>23</v>
      </c>
      <c r="C70" s="33">
        <v>458.32</v>
      </c>
      <c r="D70" s="33">
        <v>392.52</v>
      </c>
      <c r="E70" s="33">
        <v>850.84</v>
      </c>
      <c r="F70" s="35">
        <v>0</v>
      </c>
      <c r="G70" s="37">
        <v>850.84</v>
      </c>
    </row>
    <row r="71" spans="1:7" x14ac:dyDescent="0.3">
      <c r="A71" s="47" t="s">
        <v>7</v>
      </c>
      <c r="B71" s="32" t="s">
        <v>24</v>
      </c>
      <c r="C71" s="33">
        <v>196.89</v>
      </c>
      <c r="D71" s="33">
        <v>203.76</v>
      </c>
      <c r="E71" s="33">
        <v>400.65</v>
      </c>
      <c r="F71" s="35">
        <v>0</v>
      </c>
      <c r="G71" s="37">
        <v>400.65</v>
      </c>
    </row>
    <row r="72" spans="1:7" x14ac:dyDescent="0.3">
      <c r="A72" s="47" t="s">
        <v>25</v>
      </c>
      <c r="B72" s="32" t="s">
        <v>26</v>
      </c>
      <c r="C72" s="33">
        <v>1000</v>
      </c>
      <c r="D72" s="33">
        <v>0</v>
      </c>
      <c r="E72" s="33">
        <v>1000</v>
      </c>
      <c r="F72" s="35">
        <v>0</v>
      </c>
      <c r="G72" s="37">
        <v>1000</v>
      </c>
    </row>
    <row r="73" spans="1:7" x14ac:dyDescent="0.3">
      <c r="A73" s="47" t="s">
        <v>25</v>
      </c>
      <c r="B73" s="32" t="s">
        <v>27</v>
      </c>
      <c r="C73" s="33">
        <v>268</v>
      </c>
      <c r="D73" s="33">
        <v>252</v>
      </c>
      <c r="E73" s="33">
        <v>520</v>
      </c>
      <c r="F73" s="35">
        <v>0</v>
      </c>
      <c r="G73" s="37">
        <v>520</v>
      </c>
    </row>
    <row r="74" spans="1:7" x14ac:dyDescent="0.3">
      <c r="A74" s="47" t="s">
        <v>19</v>
      </c>
      <c r="B74" s="32" t="s">
        <v>28</v>
      </c>
      <c r="C74" s="33">
        <v>72.349999999999994</v>
      </c>
      <c r="D74" s="33">
        <v>427.65</v>
      </c>
      <c r="E74" s="33">
        <v>500</v>
      </c>
      <c r="F74" s="35">
        <v>0</v>
      </c>
      <c r="G74" s="37">
        <v>500</v>
      </c>
    </row>
    <row r="75" spans="1:7" x14ac:dyDescent="0.3">
      <c r="A75" s="47" t="s">
        <v>19</v>
      </c>
      <c r="B75" s="32" t="s">
        <v>29</v>
      </c>
      <c r="C75" s="33">
        <v>8.51</v>
      </c>
      <c r="D75" s="33">
        <v>37.36</v>
      </c>
      <c r="E75" s="33">
        <v>45.87</v>
      </c>
      <c r="F75" s="35">
        <v>0</v>
      </c>
      <c r="G75" s="37">
        <v>45.87</v>
      </c>
    </row>
    <row r="76" spans="1:7" x14ac:dyDescent="0.3">
      <c r="A76" s="47" t="s">
        <v>19</v>
      </c>
      <c r="B76" s="32" t="s">
        <v>30</v>
      </c>
      <c r="C76" s="33">
        <v>900</v>
      </c>
      <c r="D76" s="33">
        <v>0</v>
      </c>
      <c r="E76" s="33">
        <v>900</v>
      </c>
      <c r="F76" s="35">
        <v>0</v>
      </c>
      <c r="G76" s="37">
        <v>900</v>
      </c>
    </row>
    <row r="77" spans="1:7" x14ac:dyDescent="0.3">
      <c r="A77" s="47" t="s">
        <v>4</v>
      </c>
      <c r="B77" s="32" t="s">
        <v>31</v>
      </c>
      <c r="C77" s="33">
        <v>0</v>
      </c>
      <c r="D77" s="33">
        <v>34.04</v>
      </c>
      <c r="E77" s="23">
        <f>SUBTOTAL(9,C77:D77)</f>
        <v>34.04</v>
      </c>
      <c r="F77" s="35">
        <v>0</v>
      </c>
      <c r="G77" s="37">
        <v>19.670000000000002</v>
      </c>
    </row>
    <row r="78" spans="1:7" ht="12.5" thickBot="1" x14ac:dyDescent="0.35">
      <c r="A78" s="48"/>
      <c r="B78" s="49" t="s">
        <v>32</v>
      </c>
      <c r="C78" s="50">
        <f>SUM(C2:C77)</f>
        <v>26110.949999999997</v>
      </c>
      <c r="D78" s="50">
        <f t="shared" ref="D78:G78" si="7">SUM(D2:D77)</f>
        <v>28777.190000000002</v>
      </c>
      <c r="E78" s="50">
        <f t="shared" si="7"/>
        <v>54888.14</v>
      </c>
      <c r="F78" s="51">
        <f t="shared" si="7"/>
        <v>14173.95</v>
      </c>
      <c r="G78" s="40">
        <f t="shared" si="7"/>
        <v>69047.719999999987</v>
      </c>
    </row>
  </sheetData>
  <autoFilter ref="A1:H78" xr:uid="{7AB5DE81-F484-40B5-9112-4496E115B0BE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B03D5-39ED-4CF3-BD1C-F622613CBD84}">
  <dimension ref="A1:G40"/>
  <sheetViews>
    <sheetView workbookViewId="0">
      <selection activeCell="J6" sqref="J6"/>
    </sheetView>
  </sheetViews>
  <sheetFormatPr defaultRowHeight="14.5" x14ac:dyDescent="0.35"/>
  <cols>
    <col min="1" max="1" width="20.1796875" bestFit="1" customWidth="1"/>
    <col min="2" max="2" width="46.26953125" customWidth="1"/>
    <col min="3" max="3" width="13.453125" customWidth="1"/>
    <col min="5" max="5" width="13.81640625" customWidth="1"/>
  </cols>
  <sheetData>
    <row r="1" spans="1:7" ht="37" thickBot="1" x14ac:dyDescent="0.4">
      <c r="A1" s="41" t="s">
        <v>1</v>
      </c>
      <c r="B1" s="52" t="s">
        <v>2</v>
      </c>
      <c r="C1" s="53" t="s">
        <v>93</v>
      </c>
      <c r="D1" s="53" t="s">
        <v>94</v>
      </c>
      <c r="E1" s="53" t="s">
        <v>95</v>
      </c>
      <c r="F1" s="76" t="s">
        <v>42</v>
      </c>
      <c r="G1" s="54" t="s">
        <v>96</v>
      </c>
    </row>
    <row r="2" spans="1:7" x14ac:dyDescent="0.35">
      <c r="A2" s="56" t="s">
        <v>4</v>
      </c>
      <c r="B2" s="57" t="s">
        <v>90</v>
      </c>
      <c r="C2" s="58">
        <v>1360.96</v>
      </c>
      <c r="D2" s="58">
        <v>469.29</v>
      </c>
      <c r="E2" s="58">
        <f t="shared" ref="E2:E5" si="0">SUM(C2:D2)</f>
        <v>1830.25</v>
      </c>
      <c r="F2" s="59">
        <v>1104.8399999999999</v>
      </c>
      <c r="G2" s="55">
        <f>SUM(E2:F2)</f>
        <v>2935.09</v>
      </c>
    </row>
    <row r="3" spans="1:7" x14ac:dyDescent="0.35">
      <c r="A3" s="56" t="s">
        <v>4</v>
      </c>
      <c r="B3" s="57" t="s">
        <v>50</v>
      </c>
      <c r="C3" s="58">
        <v>197.58</v>
      </c>
      <c r="D3" s="58">
        <v>801.93</v>
      </c>
      <c r="E3" s="58">
        <f t="shared" si="0"/>
        <v>999.51</v>
      </c>
      <c r="F3" s="59">
        <v>1000</v>
      </c>
      <c r="G3" s="55">
        <f t="shared" ref="G3:G39" si="1">SUM(E3:F3)</f>
        <v>1999.51</v>
      </c>
    </row>
    <row r="4" spans="1:7" x14ac:dyDescent="0.35">
      <c r="A4" s="56" t="s">
        <v>4</v>
      </c>
      <c r="B4" s="57" t="s">
        <v>54</v>
      </c>
      <c r="C4" s="58">
        <v>3968.54</v>
      </c>
      <c r="D4" s="58"/>
      <c r="E4" s="58">
        <f t="shared" si="0"/>
        <v>3968.54</v>
      </c>
      <c r="F4" s="59">
        <v>0</v>
      </c>
      <c r="G4" s="55">
        <f t="shared" si="1"/>
        <v>3968.54</v>
      </c>
    </row>
    <row r="5" spans="1:7" x14ac:dyDescent="0.35">
      <c r="A5" s="56" t="s">
        <v>4</v>
      </c>
      <c r="B5" s="57" t="s">
        <v>56</v>
      </c>
      <c r="C5" s="58">
        <v>880</v>
      </c>
      <c r="D5" s="58">
        <v>2920</v>
      </c>
      <c r="E5" s="58">
        <f t="shared" si="0"/>
        <v>3800</v>
      </c>
      <c r="F5" s="59">
        <v>0</v>
      </c>
      <c r="G5" s="55">
        <f t="shared" si="1"/>
        <v>3800</v>
      </c>
    </row>
    <row r="6" spans="1:7" x14ac:dyDescent="0.35">
      <c r="A6" s="56" t="s">
        <v>4</v>
      </c>
      <c r="B6" s="57" t="s">
        <v>57</v>
      </c>
      <c r="C6" s="60">
        <v>1113.93</v>
      </c>
      <c r="D6" s="60">
        <v>86.29</v>
      </c>
      <c r="E6" s="60">
        <f>SUM(C6:D6)</f>
        <v>1200.22</v>
      </c>
      <c r="F6" s="61">
        <v>0</v>
      </c>
      <c r="G6" s="62">
        <f t="shared" si="1"/>
        <v>1200.22</v>
      </c>
    </row>
    <row r="7" spans="1:7" x14ac:dyDescent="0.35">
      <c r="A7" s="56" t="s">
        <v>4</v>
      </c>
      <c r="B7" s="57" t="s">
        <v>58</v>
      </c>
      <c r="C7" s="60">
        <v>1282.5999999999999</v>
      </c>
      <c r="D7" s="60">
        <v>2053.7600000000002</v>
      </c>
      <c r="E7" s="60">
        <f>SUM(C7:D7)</f>
        <v>3336.36</v>
      </c>
      <c r="F7" s="61">
        <v>0</v>
      </c>
      <c r="G7" s="62">
        <f t="shared" si="1"/>
        <v>3336.36</v>
      </c>
    </row>
    <row r="8" spans="1:7" x14ac:dyDescent="0.35">
      <c r="A8" s="56" t="s">
        <v>4</v>
      </c>
      <c r="B8" s="57" t="s">
        <v>98</v>
      </c>
      <c r="C8" s="60">
        <v>126.86</v>
      </c>
      <c r="D8" s="60">
        <v>207.5</v>
      </c>
      <c r="E8" s="60">
        <f t="shared" ref="E8:E9" si="2">SUM(C8:D8)</f>
        <v>334.36</v>
      </c>
      <c r="F8" s="61">
        <v>88.1</v>
      </c>
      <c r="G8" s="62">
        <f>SUM(E8:F8)</f>
        <v>422.46000000000004</v>
      </c>
    </row>
    <row r="9" spans="1:7" x14ac:dyDescent="0.35">
      <c r="A9" s="56" t="s">
        <v>4</v>
      </c>
      <c r="B9" s="57" t="s">
        <v>5</v>
      </c>
      <c r="C9" s="60">
        <v>-25.72</v>
      </c>
      <c r="D9" s="60">
        <v>15.08</v>
      </c>
      <c r="E9" s="60">
        <f t="shared" si="2"/>
        <v>-10.639999999999999</v>
      </c>
      <c r="F9" s="61">
        <v>40.76</v>
      </c>
      <c r="G9" s="62">
        <f>SUM(E9:F9)</f>
        <v>30.119999999999997</v>
      </c>
    </row>
    <row r="10" spans="1:7" x14ac:dyDescent="0.35">
      <c r="A10" s="56" t="s">
        <v>4</v>
      </c>
      <c r="B10" s="57" t="s">
        <v>6</v>
      </c>
      <c r="C10" s="60">
        <v>24.38</v>
      </c>
      <c r="D10" s="60">
        <v>24.38</v>
      </c>
      <c r="E10" s="60">
        <f>SUM(C10:D10)</f>
        <v>48.76</v>
      </c>
      <c r="F10" s="61">
        <v>0</v>
      </c>
      <c r="G10" s="62">
        <f>SUM(E10:F10)</f>
        <v>48.76</v>
      </c>
    </row>
    <row r="11" spans="1:7" x14ac:dyDescent="0.35">
      <c r="A11" s="56" t="s">
        <v>4</v>
      </c>
      <c r="B11" s="57" t="s">
        <v>91</v>
      </c>
      <c r="C11" s="63">
        <v>400</v>
      </c>
      <c r="D11" s="58">
        <v>0</v>
      </c>
      <c r="E11" s="58">
        <f t="shared" ref="E11:E31" si="3">SUM(C11:D11)</f>
        <v>400</v>
      </c>
      <c r="F11" s="59">
        <v>0</v>
      </c>
      <c r="G11" s="55">
        <f t="shared" si="1"/>
        <v>400</v>
      </c>
    </row>
    <row r="12" spans="1:7" x14ac:dyDescent="0.35">
      <c r="A12" s="56" t="s">
        <v>4</v>
      </c>
      <c r="B12" s="57" t="s">
        <v>60</v>
      </c>
      <c r="C12" s="63">
        <v>0</v>
      </c>
      <c r="D12" s="58">
        <v>100</v>
      </c>
      <c r="E12" s="58">
        <f t="shared" si="3"/>
        <v>100</v>
      </c>
      <c r="F12" s="59">
        <v>0</v>
      </c>
      <c r="G12" s="55">
        <f t="shared" si="1"/>
        <v>100</v>
      </c>
    </row>
    <row r="13" spans="1:7" x14ac:dyDescent="0.35">
      <c r="A13" s="56" t="s">
        <v>4</v>
      </c>
      <c r="B13" s="57" t="s">
        <v>61</v>
      </c>
      <c r="C13" s="58">
        <v>108.51</v>
      </c>
      <c r="D13" s="58">
        <v>191.49</v>
      </c>
      <c r="E13" s="58">
        <f t="shared" si="3"/>
        <v>300</v>
      </c>
      <c r="F13" s="59">
        <v>0</v>
      </c>
      <c r="G13" s="55">
        <f t="shared" si="1"/>
        <v>300</v>
      </c>
    </row>
    <row r="14" spans="1:7" x14ac:dyDescent="0.35">
      <c r="A14" s="56" t="s">
        <v>4</v>
      </c>
      <c r="B14" s="64" t="s">
        <v>99</v>
      </c>
      <c r="C14" s="58">
        <v>16</v>
      </c>
      <c r="D14" s="58">
        <v>16</v>
      </c>
      <c r="E14" s="58">
        <f t="shared" si="3"/>
        <v>32</v>
      </c>
      <c r="F14" s="59">
        <v>0</v>
      </c>
      <c r="G14" s="55">
        <f t="shared" si="1"/>
        <v>32</v>
      </c>
    </row>
    <row r="15" spans="1:7" x14ac:dyDescent="0.35">
      <c r="A15" s="56" t="s">
        <v>4</v>
      </c>
      <c r="B15" s="64" t="s">
        <v>62</v>
      </c>
      <c r="C15" s="65">
        <v>1.78</v>
      </c>
      <c r="D15" s="58">
        <v>1.79</v>
      </c>
      <c r="E15" s="58">
        <f t="shared" si="3"/>
        <v>3.5700000000000003</v>
      </c>
      <c r="F15" s="59">
        <v>0</v>
      </c>
      <c r="G15" s="55">
        <f t="shared" si="1"/>
        <v>3.5700000000000003</v>
      </c>
    </row>
    <row r="16" spans="1:7" x14ac:dyDescent="0.35">
      <c r="A16" s="56" t="s">
        <v>4</v>
      </c>
      <c r="B16" s="57" t="s">
        <v>63</v>
      </c>
      <c r="C16" s="58">
        <v>15.88</v>
      </c>
      <c r="D16" s="58">
        <v>24.12</v>
      </c>
      <c r="E16" s="58">
        <f t="shared" si="3"/>
        <v>40</v>
      </c>
      <c r="F16" s="59">
        <v>0</v>
      </c>
      <c r="G16" s="55">
        <f t="shared" si="1"/>
        <v>40</v>
      </c>
    </row>
    <row r="17" spans="1:7" x14ac:dyDescent="0.35">
      <c r="A17" s="56" t="s">
        <v>4</v>
      </c>
      <c r="B17" s="57" t="s">
        <v>64</v>
      </c>
      <c r="C17" s="58">
        <v>1</v>
      </c>
      <c r="D17" s="58">
        <v>1</v>
      </c>
      <c r="E17" s="58">
        <f t="shared" si="3"/>
        <v>2</v>
      </c>
      <c r="F17" s="59">
        <v>0</v>
      </c>
      <c r="G17" s="55">
        <f t="shared" si="1"/>
        <v>2</v>
      </c>
    </row>
    <row r="18" spans="1:7" x14ac:dyDescent="0.35">
      <c r="A18" s="56" t="s">
        <v>4</v>
      </c>
      <c r="B18" s="57" t="s">
        <v>65</v>
      </c>
      <c r="C18" s="58">
        <v>6.5</v>
      </c>
      <c r="D18" s="58">
        <v>13</v>
      </c>
      <c r="E18" s="58">
        <f t="shared" si="3"/>
        <v>19.5</v>
      </c>
      <c r="F18" s="59">
        <v>0</v>
      </c>
      <c r="G18" s="55">
        <f t="shared" si="1"/>
        <v>19.5</v>
      </c>
    </row>
    <row r="19" spans="1:7" x14ac:dyDescent="0.35">
      <c r="A19" s="66" t="s">
        <v>4</v>
      </c>
      <c r="B19" s="67" t="s">
        <v>66</v>
      </c>
      <c r="C19" s="68">
        <v>3.82</v>
      </c>
      <c r="D19" s="68">
        <v>4.05</v>
      </c>
      <c r="E19" s="58">
        <f t="shared" si="3"/>
        <v>7.8699999999999992</v>
      </c>
      <c r="F19" s="69">
        <v>0</v>
      </c>
      <c r="G19" s="55">
        <f t="shared" si="1"/>
        <v>7.8699999999999992</v>
      </c>
    </row>
    <row r="20" spans="1:7" x14ac:dyDescent="0.35">
      <c r="A20" s="70" t="s">
        <v>4</v>
      </c>
      <c r="B20" s="71" t="s">
        <v>67</v>
      </c>
      <c r="C20" s="72">
        <v>0.69</v>
      </c>
      <c r="D20" s="72">
        <v>0.69</v>
      </c>
      <c r="E20" s="58">
        <f t="shared" si="3"/>
        <v>1.38</v>
      </c>
      <c r="F20" s="73">
        <v>0</v>
      </c>
      <c r="G20" s="55">
        <f t="shared" si="1"/>
        <v>1.38</v>
      </c>
    </row>
    <row r="21" spans="1:7" x14ac:dyDescent="0.35">
      <c r="A21" s="70" t="s">
        <v>4</v>
      </c>
      <c r="B21" s="71" t="s">
        <v>68</v>
      </c>
      <c r="C21" s="72">
        <v>5.76</v>
      </c>
      <c r="D21" s="72">
        <v>5.77</v>
      </c>
      <c r="E21" s="58">
        <f t="shared" si="3"/>
        <v>11.53</v>
      </c>
      <c r="F21" s="73">
        <v>0</v>
      </c>
      <c r="G21" s="55">
        <f t="shared" si="1"/>
        <v>11.53</v>
      </c>
    </row>
    <row r="22" spans="1:7" x14ac:dyDescent="0.35">
      <c r="A22" s="70" t="s">
        <v>4</v>
      </c>
      <c r="B22" s="71" t="s">
        <v>69</v>
      </c>
      <c r="C22" s="72">
        <v>2.34</v>
      </c>
      <c r="D22" s="72">
        <v>3.16</v>
      </c>
      <c r="E22" s="58">
        <f t="shared" si="3"/>
        <v>5.5</v>
      </c>
      <c r="F22" s="73">
        <v>0</v>
      </c>
      <c r="G22" s="55">
        <f t="shared" si="1"/>
        <v>5.5</v>
      </c>
    </row>
    <row r="23" spans="1:7" x14ac:dyDescent="0.35">
      <c r="A23" s="70" t="s">
        <v>4</v>
      </c>
      <c r="B23" s="71" t="s">
        <v>70</v>
      </c>
      <c r="C23" s="72">
        <v>11.43</v>
      </c>
      <c r="D23" s="72">
        <v>8.17</v>
      </c>
      <c r="E23" s="58">
        <f t="shared" si="3"/>
        <v>19.600000000000001</v>
      </c>
      <c r="F23" s="73">
        <v>0</v>
      </c>
      <c r="G23" s="55">
        <f t="shared" si="1"/>
        <v>19.600000000000001</v>
      </c>
    </row>
    <row r="24" spans="1:7" x14ac:dyDescent="0.35">
      <c r="A24" s="70" t="s">
        <v>4</v>
      </c>
      <c r="B24" s="71" t="s">
        <v>71</v>
      </c>
      <c r="C24" s="72">
        <v>248.17</v>
      </c>
      <c r="D24" s="72">
        <v>5.28</v>
      </c>
      <c r="E24" s="58">
        <f t="shared" si="3"/>
        <v>253.45</v>
      </c>
      <c r="F24" s="73">
        <v>0</v>
      </c>
      <c r="G24" s="55">
        <f t="shared" si="1"/>
        <v>253.45</v>
      </c>
    </row>
    <row r="25" spans="1:7" x14ac:dyDescent="0.35">
      <c r="A25" s="70" t="s">
        <v>4</v>
      </c>
      <c r="B25" s="71" t="s">
        <v>73</v>
      </c>
      <c r="C25" s="72">
        <v>134.4</v>
      </c>
      <c r="D25" s="72">
        <v>91.38</v>
      </c>
      <c r="E25" s="58">
        <f t="shared" si="3"/>
        <v>225.78</v>
      </c>
      <c r="F25" s="73">
        <v>0</v>
      </c>
      <c r="G25" s="55">
        <f t="shared" si="1"/>
        <v>225.78</v>
      </c>
    </row>
    <row r="26" spans="1:7" x14ac:dyDescent="0.35">
      <c r="A26" s="70" t="s">
        <v>4</v>
      </c>
      <c r="B26" s="71" t="s">
        <v>92</v>
      </c>
      <c r="C26" s="72">
        <v>678.38</v>
      </c>
      <c r="D26" s="72">
        <v>619.52</v>
      </c>
      <c r="E26" s="58">
        <f t="shared" si="3"/>
        <v>1297.9000000000001</v>
      </c>
      <c r="F26" s="73">
        <v>0</v>
      </c>
      <c r="G26" s="55">
        <f t="shared" si="1"/>
        <v>1297.9000000000001</v>
      </c>
    </row>
    <row r="27" spans="1:7" x14ac:dyDescent="0.35">
      <c r="A27" s="70" t="s">
        <v>4</v>
      </c>
      <c r="B27" s="71" t="s">
        <v>75</v>
      </c>
      <c r="C27" s="72">
        <v>320.5</v>
      </c>
      <c r="D27" s="72">
        <v>320.5</v>
      </c>
      <c r="E27" s="58">
        <f t="shared" si="3"/>
        <v>641</v>
      </c>
      <c r="F27" s="73">
        <v>0</v>
      </c>
      <c r="G27" s="55">
        <f t="shared" si="1"/>
        <v>641</v>
      </c>
    </row>
    <row r="28" spans="1:7" x14ac:dyDescent="0.35">
      <c r="A28" s="70" t="s">
        <v>4</v>
      </c>
      <c r="B28" s="71" t="s">
        <v>76</v>
      </c>
      <c r="C28" s="72">
        <v>61.82</v>
      </c>
      <c r="D28" s="72">
        <v>61.83</v>
      </c>
      <c r="E28" s="58">
        <f t="shared" si="3"/>
        <v>123.65</v>
      </c>
      <c r="F28" s="73">
        <v>0</v>
      </c>
      <c r="G28" s="55">
        <f t="shared" si="1"/>
        <v>123.65</v>
      </c>
    </row>
    <row r="29" spans="1:7" x14ac:dyDescent="0.35">
      <c r="A29" s="70" t="s">
        <v>4</v>
      </c>
      <c r="B29" s="71" t="s">
        <v>77</v>
      </c>
      <c r="C29" s="72">
        <v>5.1100000000000003</v>
      </c>
      <c r="D29" s="72">
        <v>4.8899999999999997</v>
      </c>
      <c r="E29" s="58">
        <f t="shared" si="3"/>
        <v>10</v>
      </c>
      <c r="F29" s="73">
        <v>0</v>
      </c>
      <c r="G29" s="55">
        <f t="shared" si="1"/>
        <v>10</v>
      </c>
    </row>
    <row r="30" spans="1:7" x14ac:dyDescent="0.35">
      <c r="A30" s="70" t="s">
        <v>4</v>
      </c>
      <c r="B30" s="71" t="s">
        <v>78</v>
      </c>
      <c r="C30" s="72">
        <v>0</v>
      </c>
      <c r="D30" s="72">
        <v>250</v>
      </c>
      <c r="E30" s="58">
        <f t="shared" si="3"/>
        <v>250</v>
      </c>
      <c r="F30" s="73">
        <v>0</v>
      </c>
      <c r="G30" s="55">
        <f t="shared" si="1"/>
        <v>250</v>
      </c>
    </row>
    <row r="31" spans="1:7" x14ac:dyDescent="0.35">
      <c r="A31" s="70" t="s">
        <v>4</v>
      </c>
      <c r="B31" s="71" t="s">
        <v>79</v>
      </c>
      <c r="C31" s="72">
        <v>0</v>
      </c>
      <c r="D31" s="72">
        <v>100</v>
      </c>
      <c r="E31" s="58">
        <f t="shared" si="3"/>
        <v>100</v>
      </c>
      <c r="F31" s="73">
        <v>0</v>
      </c>
      <c r="G31" s="55">
        <f t="shared" si="1"/>
        <v>100</v>
      </c>
    </row>
    <row r="32" spans="1:7" x14ac:dyDescent="0.35">
      <c r="A32" s="70" t="s">
        <v>4</v>
      </c>
      <c r="B32" s="71" t="s">
        <v>82</v>
      </c>
      <c r="C32" s="72">
        <v>3</v>
      </c>
      <c r="D32" s="72">
        <v>3.6</v>
      </c>
      <c r="E32" s="72">
        <v>6.6</v>
      </c>
      <c r="F32" s="73">
        <v>1</v>
      </c>
      <c r="G32" s="55">
        <f t="shared" si="1"/>
        <v>7.6</v>
      </c>
    </row>
    <row r="33" spans="1:7" x14ac:dyDescent="0.35">
      <c r="A33" s="70" t="s">
        <v>4</v>
      </c>
      <c r="B33" s="71" t="s">
        <v>84</v>
      </c>
      <c r="C33" s="72">
        <v>0</v>
      </c>
      <c r="D33" s="72">
        <v>100</v>
      </c>
      <c r="E33" s="72">
        <v>100</v>
      </c>
      <c r="F33" s="73">
        <v>100</v>
      </c>
      <c r="G33" s="55">
        <f t="shared" si="1"/>
        <v>200</v>
      </c>
    </row>
    <row r="34" spans="1:7" x14ac:dyDescent="0.35">
      <c r="A34" s="70" t="s">
        <v>4</v>
      </c>
      <c r="B34" s="71" t="s">
        <v>85</v>
      </c>
      <c r="C34" s="72">
        <v>13.5</v>
      </c>
      <c r="D34" s="72">
        <v>13.5</v>
      </c>
      <c r="E34" s="72">
        <f>SUM(C34:D34)</f>
        <v>27</v>
      </c>
      <c r="F34" s="73">
        <v>100</v>
      </c>
      <c r="G34" s="55">
        <f t="shared" si="1"/>
        <v>127</v>
      </c>
    </row>
    <row r="35" spans="1:7" x14ac:dyDescent="0.35">
      <c r="A35" s="70" t="s">
        <v>4</v>
      </c>
      <c r="B35" s="71" t="s">
        <v>92</v>
      </c>
      <c r="C35" s="72">
        <v>1017.92</v>
      </c>
      <c r="D35" s="72">
        <v>1211.57</v>
      </c>
      <c r="E35" s="72">
        <f>SUM(C35:D35)</f>
        <v>2229.4899999999998</v>
      </c>
      <c r="F35" s="73">
        <v>0</v>
      </c>
      <c r="G35" s="55">
        <f t="shared" si="1"/>
        <v>2229.4899999999998</v>
      </c>
    </row>
    <row r="36" spans="1:7" x14ac:dyDescent="0.35">
      <c r="A36" s="70" t="s">
        <v>4</v>
      </c>
      <c r="B36" s="71" t="s">
        <v>86</v>
      </c>
      <c r="C36" s="72">
        <v>88</v>
      </c>
      <c r="D36" s="72">
        <v>88</v>
      </c>
      <c r="E36" s="72">
        <v>176</v>
      </c>
      <c r="F36" s="73">
        <v>0</v>
      </c>
      <c r="G36" s="55">
        <f t="shared" si="1"/>
        <v>176</v>
      </c>
    </row>
    <row r="37" spans="1:7" x14ac:dyDescent="0.35">
      <c r="A37" s="70" t="s">
        <v>4</v>
      </c>
      <c r="B37" s="71" t="s">
        <v>86</v>
      </c>
      <c r="C37" s="72">
        <v>54.93</v>
      </c>
      <c r="D37" s="72">
        <v>52.23</v>
      </c>
      <c r="E37" s="72">
        <f>SUM(C37:D37)</f>
        <v>107.16</v>
      </c>
      <c r="F37" s="73">
        <v>0</v>
      </c>
      <c r="G37" s="55">
        <f t="shared" si="1"/>
        <v>107.16</v>
      </c>
    </row>
    <row r="38" spans="1:7" x14ac:dyDescent="0.35">
      <c r="A38" s="70" t="s">
        <v>4</v>
      </c>
      <c r="B38" s="71" t="s">
        <v>87</v>
      </c>
      <c r="C38" s="72">
        <v>17.5</v>
      </c>
      <c r="D38" s="72">
        <v>17.5</v>
      </c>
      <c r="E38" s="72">
        <v>35</v>
      </c>
      <c r="F38" s="73">
        <v>0</v>
      </c>
      <c r="G38" s="55">
        <f t="shared" si="1"/>
        <v>35</v>
      </c>
    </row>
    <row r="39" spans="1:7" x14ac:dyDescent="0.35">
      <c r="A39" s="70" t="s">
        <v>4</v>
      </c>
      <c r="B39" s="71" t="s">
        <v>87</v>
      </c>
      <c r="C39" s="74">
        <v>1271</v>
      </c>
      <c r="D39" s="74">
        <v>1019</v>
      </c>
      <c r="E39" s="74">
        <f>SUM(C39:D39)</f>
        <v>2290</v>
      </c>
      <c r="F39" s="75">
        <v>0</v>
      </c>
      <c r="G39" s="55">
        <f t="shared" si="1"/>
        <v>2290</v>
      </c>
    </row>
    <row r="40" spans="1:7" ht="15" thickBot="1" x14ac:dyDescent="0.4">
      <c r="A40" s="48"/>
      <c r="B40" s="49" t="s">
        <v>32</v>
      </c>
      <c r="C40" s="50">
        <f>SUM(C2:C39)</f>
        <v>13417.070000000002</v>
      </c>
      <c r="D40" s="50">
        <f>SUM(D2:D39)</f>
        <v>10906.269999999999</v>
      </c>
      <c r="E40" s="50">
        <f>SUM(E2:E39)</f>
        <v>24323.34</v>
      </c>
      <c r="F40" s="50">
        <f>SUM(F2:F39)</f>
        <v>2434.7000000000003</v>
      </c>
      <c r="G40" s="50">
        <f>SUM(G2:G39)</f>
        <v>26758.03999999999</v>
      </c>
    </row>
  </sheetData>
  <pageMargins left="0.7" right="0.7" top="0.75" bottom="0.75" header="0.3" footer="0.3"/>
  <pageSetup paperSize="11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BB97F997AF7F4EB56A0DBD1947EA1C" ma:contentTypeVersion="38" ma:contentTypeDescription="Create a new document." ma:contentTypeScope="" ma:versionID="1c6e59d51233b0a7769e92bd60ed8c91">
  <xsd:schema xmlns:xsd="http://www.w3.org/2001/XMLSchema" xmlns:xs="http://www.w3.org/2001/XMLSchema" xmlns:p="http://schemas.microsoft.com/office/2006/metadata/properties" xmlns:ns1="http://schemas.microsoft.com/sharepoint/v3" xmlns:ns2="af868fb1-1c79-4bf8-baca-b1d08a084315" xmlns:ns3="B4C844B7-D2F3-4C83-9BDD-5A7438F1E0FA" xmlns:ns4="b4c844b7-d2f3-4c83-9bdd-5a7438f1e0fa" targetNamespace="http://schemas.microsoft.com/office/2006/metadata/properties" ma:root="true" ma:fieldsID="4354a6110bfe581f3f08bad17b09d117" ns1:_="" ns2:_="" ns3:_="" ns4:_="">
    <xsd:import namespace="http://schemas.microsoft.com/sharepoint/v3"/>
    <xsd:import namespace="af868fb1-1c79-4bf8-baca-b1d08a084315"/>
    <xsd:import namespace="B4C844B7-D2F3-4C83-9BDD-5A7438F1E0FA"/>
    <xsd:import namespace="b4c844b7-d2f3-4c83-9bdd-5a7438f1e0fa"/>
    <xsd:element name="properties">
      <xsd:complexType>
        <xsd:sequence>
          <xsd:element name="documentManagement">
            <xsd:complexType>
              <xsd:all>
                <xsd:element ref="ns2:TaxKeywordTaxHTField" minOccurs="0"/>
                <xsd:element ref="ns2:TaxCatchAll" minOccurs="0"/>
                <xsd:element ref="ns3:Project_x0020_Stage" minOccurs="0"/>
                <xsd:element ref="ns2:TaxCatchAllLabel" minOccurs="0"/>
                <xsd:element ref="ns4:o84dc1eab2844af88b9f981c0a88e99a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1:_ip_UnifiedCompliancePolicyProperties" minOccurs="0"/>
                <xsd:element ref="ns1:_ip_UnifiedCompliancePolicyUIAction" minOccurs="0"/>
                <xsd:element ref="ns4:MediaServiceLocation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868fb1-1c79-4bf8-baca-b1d08a084315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3" nillable="true" ma:taxonomy="true" ma:internalName="TaxKeywordTaxHTField" ma:taxonomyFieldName="TaxKeyword" ma:displayName="Enterprise Keywords" ma:fieldId="{23f27201-bee3-471e-b2e7-b64fd8b7ca38}" ma:taxonomyMulti="true" ma:sspId="2c8d5fda-b97d-42c6-97e2-f76465e161c0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4" nillable="true" ma:displayName="Taxonomy Catch All Column" ma:hidden="true" ma:list="{2c752492-864f-4a05-9286-95ce63db5c3b}" ma:internalName="TaxCatchAll" ma:showField="CatchAllData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7" nillable="true" ma:displayName="Taxonomy Catch All Column1" ma:hidden="true" ma:list="{2c752492-864f-4a05-9286-95ce63db5c3b}" ma:internalName="TaxCatchAllLabel" ma:readOnly="true" ma:showField="CatchAllDataLabel" ma:web="af868fb1-1c79-4bf8-baca-b1d08a08431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Project_x0020_Stage" ma:index="5" nillable="true" ma:displayName="Project Stage" ma:format="Dropdown" ma:internalName="Project_x0020_Stage">
      <xsd:simpleType>
        <xsd:restriction base="dms:Choice">
          <xsd:enumeration value="Project management"/>
          <xsd:enumeration value="Opportunity assessment"/>
          <xsd:enumeration value="Project preparation"/>
          <xsd:enumeration value="Business requirements"/>
          <xsd:enumeration value="Alternatives assessment"/>
          <xsd:enumeration value="Analysis"/>
          <xsd:enumeration value="Design"/>
          <xsd:enumeration value="Build and test"/>
          <xsd:enumeration value="Final preparation"/>
          <xsd:enumeration value="Go live and support"/>
          <xsd:enumeration value="Closu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c844b7-d2f3-4c83-9bdd-5a7438f1e0fa" elementFormDefault="qualified">
    <xsd:import namespace="http://schemas.microsoft.com/office/2006/documentManagement/types"/>
    <xsd:import namespace="http://schemas.microsoft.com/office/infopath/2007/PartnerControls"/>
    <xsd:element name="o84dc1eab2844af88b9f981c0a88e99a" ma:index="8" nillable="true" ma:taxonomy="true" ma:internalName="o84dc1eab2844af88b9f981c0a88e99a" ma:taxonomyFieldName="Clients" ma:displayName="Clients" ma:readOnly="false" ma:default="" ma:fieldId="{884dc1ea-b284-4af8-8b9f-981c0a88e99a}" ma:taxonomyMulti="true" ma:sspId="2c8d5fda-b97d-42c6-97e2-f76465e161c0" ma:termSetId="2a3e4493-28cb-4e7f-8a5c-b7f645110608" ma:anchorId="a83c4a81-814d-4d3d-974b-2c8c3ec35a5f" ma:open="false" ma:isKeyword="false">
      <xsd:complexType>
        <xsd:sequence>
          <xsd:element ref="pc:Terms" minOccurs="0" maxOccurs="1"/>
        </xsd:sequence>
      </xsd:complex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21" nillable="true" ma:displayName="Tags" ma:internalName="MediaServiceAutoTag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9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3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Stage xmlns="B4C844B7-D2F3-4C83-9BDD-5A7438F1E0FA" xsi:nil="true"/>
    <_ip_UnifiedCompliancePolicyUIAction xmlns="http://schemas.microsoft.com/sharepoint/v3" xsi:nil="true"/>
    <TaxKeywordTaxHTField xmlns="af868fb1-1c79-4bf8-baca-b1d08a084315">
      <Terms xmlns="http://schemas.microsoft.com/office/infopath/2007/PartnerControls"/>
    </TaxKeywordTaxHTField>
    <lcf76f155ced4ddcb4097134ff3c332f xmlns="b4c844b7-d2f3-4c83-9bdd-5a7438f1e0fa">
      <Terms xmlns="http://schemas.microsoft.com/office/infopath/2007/PartnerControls"/>
    </lcf76f155ced4ddcb4097134ff3c332f>
    <_ip_UnifiedCompliancePolicyProperties xmlns="http://schemas.microsoft.com/sharepoint/v3" xsi:nil="true"/>
    <TaxCatchAll xmlns="af868fb1-1c79-4bf8-baca-b1d08a084315" xsi:nil="true"/>
    <o84dc1eab2844af88b9f981c0a88e99a xmlns="b4c844b7-d2f3-4c83-9bdd-5a7438f1e0fa">
      <Terms xmlns="http://schemas.microsoft.com/office/infopath/2007/PartnerControls"/>
    </o84dc1eab2844af88b9f981c0a88e99a>
  </documentManagement>
</p:properties>
</file>

<file path=customXml/itemProps1.xml><?xml version="1.0" encoding="utf-8"?>
<ds:datastoreItem xmlns:ds="http://schemas.openxmlformats.org/officeDocument/2006/customXml" ds:itemID="{348C305D-487C-427F-966E-F04FD1C01629}"/>
</file>

<file path=customXml/itemProps2.xml><?xml version="1.0" encoding="utf-8"?>
<ds:datastoreItem xmlns:ds="http://schemas.openxmlformats.org/officeDocument/2006/customXml" ds:itemID="{3DB468E1-FC35-491D-AD91-9278EEAB253D}"/>
</file>

<file path=customXml/itemProps3.xml><?xml version="1.0" encoding="utf-8"?>
<ds:datastoreItem xmlns:ds="http://schemas.openxmlformats.org/officeDocument/2006/customXml" ds:itemID="{5F74F61A-A8E0-465B-B399-4EB8C47BFBB2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Q1</vt:lpstr>
      <vt:lpstr>Q2</vt:lpstr>
      <vt:lpstr>Q3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2023-12-20T15:37:15Z</dcterms:created>
  <dcterms:modified xsi:type="dcterms:W3CDTF">2023-12-20T15:37:23Z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0x01010051BB97F997AF7F4EB56A0DBD1947EA1C</vt:lpwstr>
  </property>
</Properties>
</file>