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0" documentId="13_ncr:1_{4EAD3342-C21E-4E47-A125-F17F87491766}" xr6:coauthVersionLast="47" xr6:coauthVersionMax="47" xr10:uidLastSave="{00000000-0000-0000-0000-000000000000}"/>
  <bookViews>
    <workbookView xWindow="-110" yWindow="-110" windowWidth="19420" windowHeight="10420" xr2:uid="{D1EF8F48-5CB5-4686-8386-638B2BF0BC1B}"/>
  </bookViews>
  <sheets>
    <sheet name="Summary" sheetId="3" r:id="rId1"/>
    <sheet name="23.24" sheetId="1" state="hidden" r:id="rId2"/>
    <sheet name="22.23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3" l="1"/>
  <c r="E16" i="3"/>
  <c r="E14" i="3"/>
  <c r="E13" i="3"/>
  <c r="E12" i="3"/>
  <c r="E11" i="3"/>
  <c r="E10" i="3"/>
  <c r="E9" i="3"/>
  <c r="E8" i="3"/>
  <c r="E7" i="3"/>
  <c r="E6" i="3"/>
  <c r="D15" i="3"/>
  <c r="F15" i="3" s="1"/>
  <c r="D17" i="3"/>
  <c r="D16" i="3"/>
  <c r="D11" i="3"/>
  <c r="D12" i="3"/>
  <c r="F12" i="3" s="1"/>
  <c r="D13" i="3"/>
  <c r="D14" i="3"/>
  <c r="D10" i="3"/>
  <c r="D8" i="3"/>
  <c r="F8" i="3" s="1"/>
  <c r="D9" i="3"/>
  <c r="D7" i="3"/>
  <c r="D6" i="3"/>
  <c r="E4" i="3"/>
  <c r="W48" i="2"/>
  <c r="W49" i="2"/>
  <c r="W50" i="2"/>
  <c r="W51" i="2"/>
  <c r="W52" i="2"/>
  <c r="W53" i="2"/>
  <c r="W47" i="2"/>
  <c r="W46" i="2"/>
  <c r="W45" i="2"/>
  <c r="W44" i="2"/>
  <c r="W43" i="2"/>
  <c r="W42" i="2"/>
  <c r="W16" i="2"/>
  <c r="W15" i="2"/>
  <c r="W14" i="2"/>
  <c r="W13" i="2"/>
  <c r="W12" i="2"/>
  <c r="W5" i="2"/>
  <c r="W4" i="2"/>
  <c r="W106" i="2"/>
  <c r="W98" i="2"/>
  <c r="W99" i="2"/>
  <c r="W100" i="2"/>
  <c r="W101" i="2"/>
  <c r="W102" i="2"/>
  <c r="W103" i="2"/>
  <c r="W104" i="2"/>
  <c r="W97" i="2"/>
  <c r="W96" i="2"/>
  <c r="W71" i="2"/>
  <c r="W70" i="2"/>
  <c r="W69" i="2"/>
  <c r="W68" i="2"/>
  <c r="W67" i="2"/>
  <c r="W60" i="2"/>
  <c r="W59" i="2"/>
  <c r="D4" i="3"/>
  <c r="F5" i="3"/>
  <c r="B12" i="3"/>
  <c r="B13" i="3"/>
  <c r="B14" i="3"/>
  <c r="B16" i="3"/>
  <c r="B17" i="3"/>
  <c r="B11" i="3"/>
  <c r="B10" i="3"/>
  <c r="B9" i="3"/>
  <c r="B8" i="3"/>
  <c r="B7" i="3"/>
  <c r="B6" i="3"/>
  <c r="B5" i="3"/>
  <c r="J56" i="1"/>
  <c r="L44" i="1"/>
  <c r="L45" i="1"/>
  <c r="L46" i="1"/>
  <c r="L47" i="1"/>
  <c r="L48" i="1"/>
  <c r="L49" i="1"/>
  <c r="L50" i="1"/>
  <c r="L51" i="1"/>
  <c r="L52" i="1"/>
  <c r="L53" i="1"/>
  <c r="L54" i="1"/>
  <c r="L55" i="1"/>
  <c r="L18" i="1"/>
  <c r="L17" i="1"/>
  <c r="L16" i="1"/>
  <c r="L15" i="1"/>
  <c r="L14" i="1"/>
  <c r="L7" i="1"/>
  <c r="L6" i="1"/>
  <c r="L5" i="1"/>
  <c r="B4" i="3" s="1"/>
  <c r="F10" i="3" l="1"/>
  <c r="F16" i="3"/>
  <c r="F14" i="3"/>
  <c r="F9" i="3"/>
  <c r="F17" i="3"/>
  <c r="B19" i="3"/>
  <c r="F7" i="3"/>
  <c r="F4" i="3"/>
  <c r="F6" i="3"/>
  <c r="F13" i="3"/>
  <c r="F11" i="3"/>
  <c r="D19" i="3"/>
  <c r="E19" i="3"/>
  <c r="W54" i="2"/>
  <c r="L56" i="1"/>
  <c r="L57" i="1" s="1"/>
  <c r="F19" i="3" l="1"/>
</calcChain>
</file>

<file path=xl/sharedStrings.xml><?xml version="1.0" encoding="utf-8"?>
<sst xmlns="http://schemas.openxmlformats.org/spreadsheetml/2006/main" count="332" uniqueCount="66">
  <si>
    <t>Provider</t>
  </si>
  <si>
    <t>Site</t>
  </si>
  <si>
    <t>Prior Year Accrual</t>
  </si>
  <si>
    <t>Prior Year Paid</t>
  </si>
  <si>
    <t>ABACUS PHYSIOTHERAPY LTD</t>
  </si>
  <si>
    <t/>
  </si>
  <si>
    <t>BEACON MEDICAL PRACTICE</t>
  </si>
  <si>
    <t>CONNECT HEALTH LTD</t>
  </si>
  <si>
    <t>CSG PHYSIO LTD</t>
  </si>
  <si>
    <t>CSG - Gainsborough</t>
  </si>
  <si>
    <t>CSG - Lincoln</t>
  </si>
  <si>
    <t>CSG - Louth</t>
  </si>
  <si>
    <t>CSG - Market Rasen</t>
  </si>
  <si>
    <t>CSG - North Hykeham</t>
  </si>
  <si>
    <t>CSG - Woodhall Spa</t>
  </si>
  <si>
    <t>DEBBIE WATT</t>
  </si>
  <si>
    <t>DEEPINGS PRACTICE</t>
  </si>
  <si>
    <t>DR GALLOP &amp; PARTNERS</t>
  </si>
  <si>
    <t>ELINX PHYSIOTHERAPY LTD</t>
  </si>
  <si>
    <t>HS PHYSIOTHERAPY LTD</t>
  </si>
  <si>
    <t>HS - Abbeyview</t>
  </si>
  <si>
    <t>HS - Beechfield</t>
  </si>
  <si>
    <t>HS - Gosberton</t>
  </si>
  <si>
    <t>HS - Greyfriars</t>
  </si>
  <si>
    <t>HS - Holbeach</t>
  </si>
  <si>
    <t>HS - Kirton</t>
  </si>
  <si>
    <t>HS - Liquorpond</t>
  </si>
  <si>
    <t>HS - Littlebury</t>
  </si>
  <si>
    <t>HS - Long Sutton</t>
  </si>
  <si>
    <t>HS - Market Rasen</t>
  </si>
  <si>
    <t>HS - Millview</t>
  </si>
  <si>
    <t>HS - Moulton</t>
  </si>
  <si>
    <t>HS - Munro</t>
  </si>
  <si>
    <t>HS - Old Leake</t>
  </si>
  <si>
    <t>HS -Parkside</t>
  </si>
  <si>
    <t>HS -Sleaford</t>
  </si>
  <si>
    <t>HS - St Johns</t>
  </si>
  <si>
    <t>HS - St Peters Hill</t>
  </si>
  <si>
    <t>HS - Swineshead</t>
  </si>
  <si>
    <t>HS -Westside</t>
  </si>
  <si>
    <t>HS -Wragby</t>
  </si>
  <si>
    <t>HS - Church St</t>
  </si>
  <si>
    <t>HS - New Coningsby</t>
  </si>
  <si>
    <t>HS -Sutterton</t>
  </si>
  <si>
    <t>HS - Deepings</t>
  </si>
  <si>
    <t>INJURY CARE CLINICS LTD</t>
  </si>
  <si>
    <t>LAKESIDE HEALTHCARE</t>
  </si>
  <si>
    <t>LIFESTYLE PHYSIOTHERAPY &amp; SPORTS INJURY CLINIC</t>
  </si>
  <si>
    <t>LINCOLN CHIROPRACTIC CLINIC</t>
  </si>
  <si>
    <t>PHYSIOHANDS LTD</t>
  </si>
  <si>
    <t>TOTAL HEALTH CARE CLINICS LTD</t>
  </si>
  <si>
    <t>VITA HEALTH SOLUTIONS LTD</t>
  </si>
  <si>
    <t>LINCS COMMUNITY HEALTH SERVICES NHS TRUST</t>
  </si>
  <si>
    <t>UNITED LINCOLNSHIRE HOSPITALS NHS TRUST</t>
  </si>
  <si>
    <t>ULHT AQP Pay Award</t>
  </si>
  <si>
    <t>Ledger Total</t>
  </si>
  <si>
    <t>2022/23 Accrual</t>
  </si>
  <si>
    <t>Total Accrual</t>
  </si>
  <si>
    <t>YTD (Inc PY)</t>
  </si>
  <si>
    <t>Month</t>
  </si>
  <si>
    <t>MEDISCAN DIAGNOSTIC SERVICES LTD</t>
  </si>
  <si>
    <t>2023/24 M1-6</t>
  </si>
  <si>
    <t>2022/23 Qtr1 71E</t>
  </si>
  <si>
    <t>2022/23 Qtr 2-4 QJM</t>
  </si>
  <si>
    <t>Full Year 2022/23</t>
  </si>
  <si>
    <t>up to M6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</si>
</sst>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7" fontId="1" fillId="0" borderId="1" xfId="0" applyNumberFormat="1" applyFont="1" applyBorder="1" applyAlignment="1">
      <alignment horizontal="center" vertical="center"/>
    </xf>
    <xf numFmtId="164" fontId="0" fillId="0" borderId="3" xfId="0" applyNumberFormat="1" applyBorder="1"/>
    <xf numFmtId="164" fontId="0" fillId="0" borderId="0" xfId="0" applyNumberFormat="1"/>
    <xf numFmtId="0" fontId="1" fillId="0" borderId="4" xfId="0" applyFont="1" applyBorder="1"/>
    <xf numFmtId="164" fontId="1" fillId="0" borderId="5" xfId="0" applyNumberFormat="1" applyFont="1" applyBorder="1"/>
    <xf numFmtId="164" fontId="1" fillId="0" borderId="4" xfId="0" applyNumberFormat="1" applyFont="1" applyBorder="1"/>
    <xf numFmtId="17" fontId="1" fillId="2" borderId="1" xfId="0" applyNumberFormat="1" applyFont="1" applyFill="1" applyBorder="1" applyAlignment="1">
      <alignment horizontal="center" vertical="center" wrapText="1"/>
    </xf>
    <xf numFmtId="17" fontId="1" fillId="0" borderId="1" xfId="0" applyNumberFormat="1" applyFont="1" applyBorder="1" applyAlignment="1">
      <alignment horizontal="center" vertical="center" wrapText="1"/>
    </xf>
    <xf numFmtId="164" fontId="1" fillId="2" borderId="0" xfId="0" applyNumberFormat="1" applyFont="1" applyFill="1"/>
    <xf numFmtId="164" fontId="0" fillId="2" borderId="0" xfId="0" applyNumberFormat="1" applyFill="1"/>
    <xf numFmtId="164" fontId="0" fillId="3" borderId="0" xfId="0" applyNumberFormat="1" applyFill="1"/>
    <xf numFmtId="164" fontId="1" fillId="2" borderId="4" xfId="0" applyNumberFormat="1" applyFont="1" applyFill="1" applyBorder="1"/>
    <xf numFmtId="0" fontId="1" fillId="2" borderId="1" xfId="0" applyFont="1" applyFill="1" applyBorder="1" applyAlignment="1">
      <alignment horizontal="center" vertical="center" wrapText="1"/>
    </xf>
    <xf numFmtId="4" fontId="0" fillId="0" borderId="0" xfId="0" applyNumberFormat="1"/>
    <xf numFmtId="4" fontId="0" fillId="0" borderId="6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3A151-FF40-4A13-B58A-3B92B807DCA3}">
  <dimension ref="A3:F19"/>
  <sheetViews>
    <sheetView tabSelected="1" zoomScale="115" zoomScaleNormal="115" workbookViewId="0">
      <selection activeCell="F18" activeCellId="3" sqref="B18 D18 E18 F18"/>
    </sheetView>
  </sheetViews>
  <sheetFormatPr defaultRowHeight="14.5" x14ac:dyDescent="0.35"/>
  <cols>
    <col min="1" max="1" width="44.26953125" bestFit="1" customWidth="1"/>
    <col min="2" max="2" width="11.54296875" bestFit="1" customWidth="1"/>
    <col min="3" max="3" width="2.6328125" customWidth="1"/>
    <col min="4" max="4" width="10.08984375" bestFit="1" customWidth="1"/>
    <col min="5" max="6" width="11.54296875" bestFit="1" customWidth="1"/>
  </cols>
  <sheetData>
    <row r="3" spans="1:6" ht="29" x14ac:dyDescent="0.35">
      <c r="A3" s="1" t="s">
        <v>0</v>
      </c>
      <c r="B3" s="1" t="s">
        <v>61</v>
      </c>
      <c r="D3" s="1" t="s">
        <v>62</v>
      </c>
      <c r="E3" s="1" t="s">
        <v>63</v>
      </c>
      <c r="F3" s="1" t="s">
        <v>64</v>
      </c>
    </row>
    <row r="4" spans="1:6" x14ac:dyDescent="0.35">
      <c r="A4" t="s">
        <v>4</v>
      </c>
      <c r="B4" s="16">
        <f>+'23.24'!L5</f>
        <v>27390.5</v>
      </c>
      <c r="D4" s="16">
        <f>'22.23'!U59</f>
        <v>8945.8800000000047</v>
      </c>
      <c r="E4" s="16">
        <f>+'22.23'!W4</f>
        <v>40240.35</v>
      </c>
      <c r="F4" s="16">
        <f>+D4+E4</f>
        <v>49186.23</v>
      </c>
    </row>
    <row r="5" spans="1:6" x14ac:dyDescent="0.35">
      <c r="A5" t="s">
        <v>7</v>
      </c>
      <c r="B5" s="16">
        <f>+'23.24'!L7</f>
        <v>17643.219999999998</v>
      </c>
      <c r="D5" s="16">
        <v>0</v>
      </c>
      <c r="E5" s="16">
        <v>0</v>
      </c>
      <c r="F5" s="16">
        <f t="shared" ref="F5:F17" si="0">+D5+E5</f>
        <v>0</v>
      </c>
    </row>
    <row r="6" spans="1:6" x14ac:dyDescent="0.35">
      <c r="A6" t="s">
        <v>8</v>
      </c>
      <c r="B6" s="16">
        <f>+'23.24'!L14</f>
        <v>385007.81</v>
      </c>
      <c r="D6" s="16">
        <f>+'22.23'!W67</f>
        <v>219533.07000000004</v>
      </c>
      <c r="E6" s="16">
        <f>+'22.23'!W12</f>
        <v>641727.29</v>
      </c>
      <c r="F6" s="16">
        <f t="shared" si="0"/>
        <v>861260.3600000001</v>
      </c>
    </row>
    <row r="7" spans="1:6" x14ac:dyDescent="0.35">
      <c r="A7" t="s">
        <v>15</v>
      </c>
      <c r="B7" s="16">
        <f>+'23.24'!L15</f>
        <v>19742.72</v>
      </c>
      <c r="D7" s="16">
        <f>+'22.23'!W68</f>
        <v>7347.07</v>
      </c>
      <c r="E7" s="16">
        <f>+'22.23'!W13</f>
        <v>30798.69</v>
      </c>
      <c r="F7" s="16">
        <f t="shared" si="0"/>
        <v>38145.759999999995</v>
      </c>
    </row>
    <row r="8" spans="1:6" x14ac:dyDescent="0.35">
      <c r="A8" t="s">
        <v>16</v>
      </c>
      <c r="B8" s="16">
        <f>+'23.24'!L16</f>
        <v>35300.409999999996</v>
      </c>
      <c r="D8" s="16">
        <f>+'22.23'!W69</f>
        <v>6418.4699999999993</v>
      </c>
      <c r="E8" s="16">
        <f>+'22.23'!W14</f>
        <v>-306.84142857142899</v>
      </c>
      <c r="F8" s="16">
        <f t="shared" si="0"/>
        <v>6111.6285714285705</v>
      </c>
    </row>
    <row r="9" spans="1:6" x14ac:dyDescent="0.35">
      <c r="A9" t="s">
        <v>18</v>
      </c>
      <c r="B9" s="16">
        <f>+'23.24'!L18</f>
        <v>10670.939999999999</v>
      </c>
      <c r="D9" s="16">
        <f>+'22.23'!W71</f>
        <v>5512.7300000000005</v>
      </c>
      <c r="E9" s="16">
        <f>+'22.23'!W16</f>
        <v>21183.14</v>
      </c>
      <c r="F9" s="16">
        <f t="shared" si="0"/>
        <v>26695.87</v>
      </c>
    </row>
    <row r="10" spans="1:6" x14ac:dyDescent="0.35">
      <c r="A10" t="s">
        <v>19</v>
      </c>
      <c r="B10" s="16">
        <f>+'23.24'!L44</f>
        <v>864507.52999999968</v>
      </c>
      <c r="D10" s="16">
        <f>+'22.23'!W96</f>
        <v>414333.52</v>
      </c>
      <c r="E10" s="16">
        <f>+'22.23'!W42</f>
        <v>1390188.63</v>
      </c>
      <c r="F10" s="16">
        <f t="shared" si="0"/>
        <v>1804522.15</v>
      </c>
    </row>
    <row r="11" spans="1:6" x14ac:dyDescent="0.35">
      <c r="A11" t="s">
        <v>45</v>
      </c>
      <c r="B11" s="16">
        <f>+'23.24'!L45</f>
        <v>35273.919999999998</v>
      </c>
      <c r="D11" s="16">
        <f>+'22.23'!W97</f>
        <v>18263.269999999997</v>
      </c>
      <c r="E11" s="16">
        <f>+'22.23'!W43</f>
        <v>58117.320000000007</v>
      </c>
      <c r="F11" s="16">
        <f t="shared" si="0"/>
        <v>76380.59</v>
      </c>
    </row>
    <row r="12" spans="1:6" x14ac:dyDescent="0.35">
      <c r="A12" t="s">
        <v>46</v>
      </c>
      <c r="B12" s="16">
        <f>+'23.24'!L46</f>
        <v>11839.400000000001</v>
      </c>
      <c r="D12" s="16">
        <f>+'22.23'!W98</f>
        <v>7224.39</v>
      </c>
      <c r="E12" s="16">
        <f>+'22.23'!W44</f>
        <v>18822.29</v>
      </c>
      <c r="F12" s="16">
        <f t="shared" si="0"/>
        <v>26046.68</v>
      </c>
    </row>
    <row r="13" spans="1:6" x14ac:dyDescent="0.35">
      <c r="A13" t="s">
        <v>47</v>
      </c>
      <c r="B13" s="16">
        <f>+'23.24'!L47</f>
        <v>65707.579999999987</v>
      </c>
      <c r="D13" s="16">
        <f>+'22.23'!W99</f>
        <v>37149.519999999997</v>
      </c>
      <c r="E13" s="16">
        <f>+'22.23'!W45</f>
        <v>103914.82</v>
      </c>
      <c r="F13" s="16">
        <f t="shared" si="0"/>
        <v>141064.34</v>
      </c>
    </row>
    <row r="14" spans="1:6" x14ac:dyDescent="0.35">
      <c r="A14" t="s">
        <v>48</v>
      </c>
      <c r="B14" s="16">
        <f>+'23.24'!L48</f>
        <v>1986.87</v>
      </c>
      <c r="D14" s="16">
        <f>+'22.23'!W100</f>
        <v>3048.61</v>
      </c>
      <c r="E14" s="16">
        <f>+'22.23'!W46</f>
        <v>6980.8799999999992</v>
      </c>
      <c r="F14" s="16">
        <f t="shared" si="0"/>
        <v>10029.49</v>
      </c>
    </row>
    <row r="15" spans="1:6" x14ac:dyDescent="0.35">
      <c r="A15" t="s">
        <v>60</v>
      </c>
      <c r="B15" s="16">
        <v>0</v>
      </c>
      <c r="D15" s="16">
        <f>+'22.23'!W101</f>
        <v>6100.6200000000008</v>
      </c>
      <c r="E15">
        <v>0</v>
      </c>
      <c r="F15" s="16">
        <f t="shared" si="0"/>
        <v>6100.6200000000008</v>
      </c>
    </row>
    <row r="16" spans="1:6" x14ac:dyDescent="0.35">
      <c r="A16" t="s">
        <v>49</v>
      </c>
      <c r="B16" s="16">
        <f>+'23.24'!L49</f>
        <v>1086.8000000000004</v>
      </c>
      <c r="D16" s="16">
        <f>+'22.23'!W102</f>
        <v>143.47000000000008</v>
      </c>
      <c r="E16" s="16">
        <f>+'22.23'!W47</f>
        <v>601.38000000000011</v>
      </c>
      <c r="F16" s="16">
        <f t="shared" si="0"/>
        <v>744.85000000000014</v>
      </c>
    </row>
    <row r="17" spans="1:6" x14ac:dyDescent="0.35">
      <c r="A17" t="s">
        <v>50</v>
      </c>
      <c r="B17" s="16">
        <f>+'23.24'!L50</f>
        <v>2768.45</v>
      </c>
      <c r="D17" s="16">
        <f>+'22.23'!W103</f>
        <v>55.430000000000007</v>
      </c>
      <c r="E17" s="16">
        <f>+'22.23'!W48</f>
        <v>-333.27</v>
      </c>
      <c r="F17" s="16">
        <f t="shared" si="0"/>
        <v>-277.83999999999997</v>
      </c>
    </row>
    <row r="18" spans="1:6" x14ac:dyDescent="0.35">
      <c r="B18" s="17"/>
      <c r="D18" s="17"/>
      <c r="E18" s="17"/>
      <c r="F18" s="17"/>
    </row>
    <row r="19" spans="1:6" x14ac:dyDescent="0.35">
      <c r="B19" s="16">
        <f>SUM(B4:B18)</f>
        <v>1478926.1499999997</v>
      </c>
      <c r="D19" s="16">
        <f>SUM(D4:D18)</f>
        <v>734076.05000000016</v>
      </c>
      <c r="E19" s="16">
        <f>SUM(E4:E18)</f>
        <v>2311934.6785714277</v>
      </c>
      <c r="F19" s="16">
        <f>SUM(F4:F18)</f>
        <v>3046010.7285714289</v>
      </c>
    </row>
  </sheetData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5FCC2-23DC-45AD-A86A-E987BCF252B6}">
  <dimension ref="A2:L59"/>
  <sheetViews>
    <sheetView topLeftCell="A24" workbookViewId="0">
      <selection activeCell="L56" sqref="L56"/>
    </sheetView>
  </sheetViews>
  <sheetFormatPr defaultRowHeight="14.5" x14ac:dyDescent="0.35"/>
  <cols>
    <col min="1" max="1" width="44.26953125" bestFit="1" customWidth="1"/>
    <col min="2" max="2" width="18.90625" bestFit="1" customWidth="1"/>
    <col min="3" max="3" width="12.54296875" bestFit="1" customWidth="1"/>
    <col min="4" max="11" width="10.36328125" bestFit="1" customWidth="1"/>
    <col min="12" max="12" width="11.90625" bestFit="1" customWidth="1"/>
  </cols>
  <sheetData>
    <row r="2" spans="1:12" x14ac:dyDescent="0.35">
      <c r="A2" s="15" t="s">
        <v>59</v>
      </c>
      <c r="B2" s="1">
        <v>7</v>
      </c>
      <c r="E2" s="16"/>
    </row>
    <row r="4" spans="1:12" ht="29" x14ac:dyDescent="0.35">
      <c r="A4" s="1" t="s">
        <v>0</v>
      </c>
      <c r="B4" s="2" t="s">
        <v>1</v>
      </c>
      <c r="C4" s="1" t="s">
        <v>2</v>
      </c>
      <c r="D4" s="2" t="s">
        <v>3</v>
      </c>
      <c r="E4" s="3">
        <v>45017</v>
      </c>
      <c r="F4" s="3">
        <v>45047</v>
      </c>
      <c r="G4" s="3">
        <v>45078</v>
      </c>
      <c r="H4" s="3">
        <v>45108</v>
      </c>
      <c r="I4" s="3">
        <v>45139</v>
      </c>
      <c r="J4" s="3">
        <v>45170</v>
      </c>
      <c r="K4" s="3">
        <v>45200</v>
      </c>
      <c r="L4" t="s">
        <v>65</v>
      </c>
    </row>
    <row r="5" spans="1:12" x14ac:dyDescent="0.35">
      <c r="A5" t="s">
        <v>4</v>
      </c>
      <c r="B5" t="s">
        <v>5</v>
      </c>
      <c r="C5" s="4">
        <v>-11168.279999999999</v>
      </c>
      <c r="D5" s="5">
        <v>12332.5</v>
      </c>
      <c r="E5" s="4">
        <v>4993.6099999999997</v>
      </c>
      <c r="F5" s="5">
        <v>3334.09</v>
      </c>
      <c r="G5" s="5">
        <v>5082.09</v>
      </c>
      <c r="H5" s="5">
        <v>5057.17</v>
      </c>
      <c r="I5" s="5">
        <v>3675.69</v>
      </c>
      <c r="J5" s="5">
        <v>4083.63</v>
      </c>
      <c r="K5" s="5">
        <v>0</v>
      </c>
      <c r="L5" s="5">
        <f>SUM(C5:J5)</f>
        <v>27390.5</v>
      </c>
    </row>
    <row r="6" spans="1:12" x14ac:dyDescent="0.35">
      <c r="A6" t="s">
        <v>6</v>
      </c>
      <c r="B6" t="s">
        <v>5</v>
      </c>
      <c r="C6" s="4">
        <v>0</v>
      </c>
      <c r="D6" s="5">
        <v>0</v>
      </c>
      <c r="E6" s="4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f>SUM(C6:J6)</f>
        <v>0</v>
      </c>
    </row>
    <row r="7" spans="1:12" x14ac:dyDescent="0.35">
      <c r="A7" t="s">
        <v>7</v>
      </c>
      <c r="B7" t="s">
        <v>5</v>
      </c>
      <c r="C7" s="4">
        <v>-1770.1300000000003</v>
      </c>
      <c r="D7" s="5">
        <v>4464.1899999999996</v>
      </c>
      <c r="E7" s="4">
        <v>1770.13</v>
      </c>
      <c r="F7" s="5">
        <v>799.32</v>
      </c>
      <c r="G7" s="5">
        <v>2876.43</v>
      </c>
      <c r="H7" s="5">
        <v>4079.58</v>
      </c>
      <c r="I7" s="5">
        <v>2544.5100000000002</v>
      </c>
      <c r="J7" s="5">
        <v>2879.19</v>
      </c>
      <c r="K7" s="5">
        <v>0</v>
      </c>
      <c r="L7" s="5">
        <f>SUM(C7:J7)</f>
        <v>17643.219999999998</v>
      </c>
    </row>
    <row r="8" spans="1:12" x14ac:dyDescent="0.35">
      <c r="A8" t="s">
        <v>8</v>
      </c>
      <c r="B8" t="s">
        <v>5</v>
      </c>
      <c r="C8" s="4">
        <v>-85133.35</v>
      </c>
      <c r="D8" s="5">
        <v>77035.06</v>
      </c>
      <c r="E8" s="4">
        <v>0</v>
      </c>
      <c r="F8" s="5">
        <v>0</v>
      </c>
      <c r="G8" s="5">
        <v>-1.0004441719502211E-11</v>
      </c>
      <c r="H8" s="5">
        <v>-1.0004441719502211E-11</v>
      </c>
      <c r="I8" s="5">
        <v>0</v>
      </c>
      <c r="J8" s="5">
        <v>0</v>
      </c>
      <c r="K8" s="5">
        <v>5768.02</v>
      </c>
    </row>
    <row r="9" spans="1:12" x14ac:dyDescent="0.35">
      <c r="A9" t="s">
        <v>8</v>
      </c>
      <c r="B9" t="s">
        <v>9</v>
      </c>
      <c r="C9" s="4">
        <v>0</v>
      </c>
      <c r="D9" s="5">
        <v>0</v>
      </c>
      <c r="E9" s="4">
        <v>5768.02</v>
      </c>
      <c r="F9" s="5">
        <v>5871.73</v>
      </c>
      <c r="G9" s="5">
        <v>6633.73</v>
      </c>
      <c r="H9" s="5">
        <v>7179.9700000000012</v>
      </c>
      <c r="I9" s="5">
        <v>7120.46</v>
      </c>
      <c r="J9" s="5">
        <v>4462.57</v>
      </c>
      <c r="K9" s="5">
        <v>0</v>
      </c>
    </row>
    <row r="10" spans="1:12" x14ac:dyDescent="0.35">
      <c r="A10" t="s">
        <v>8</v>
      </c>
      <c r="B10" t="s">
        <v>10</v>
      </c>
      <c r="C10" s="4">
        <v>0</v>
      </c>
      <c r="D10" s="5">
        <v>0</v>
      </c>
      <c r="E10" s="4">
        <v>14301.71</v>
      </c>
      <c r="F10" s="5">
        <v>18451.72</v>
      </c>
      <c r="G10" s="5">
        <v>17402.2</v>
      </c>
      <c r="H10" s="5">
        <v>17251.41</v>
      </c>
      <c r="I10" s="5">
        <v>16702.55</v>
      </c>
      <c r="J10" s="5">
        <v>15568.43</v>
      </c>
      <c r="K10" s="5">
        <v>0</v>
      </c>
    </row>
    <row r="11" spans="1:12" x14ac:dyDescent="0.35">
      <c r="A11" t="s">
        <v>8</v>
      </c>
      <c r="B11" t="s">
        <v>11</v>
      </c>
      <c r="C11" s="4">
        <v>0</v>
      </c>
      <c r="D11" s="5">
        <v>0</v>
      </c>
      <c r="E11" s="4">
        <v>15268.4</v>
      </c>
      <c r="F11" s="5">
        <v>15164.62</v>
      </c>
      <c r="G11" s="5">
        <v>16002.67</v>
      </c>
      <c r="H11" s="5">
        <v>16593.12</v>
      </c>
      <c r="I11" s="5">
        <v>13947.66</v>
      </c>
      <c r="J11" s="5">
        <v>17702.349999999999</v>
      </c>
      <c r="K11" s="5">
        <v>0</v>
      </c>
    </row>
    <row r="12" spans="1:12" x14ac:dyDescent="0.35">
      <c r="A12" t="s">
        <v>8</v>
      </c>
      <c r="B12" t="s">
        <v>12</v>
      </c>
      <c r="C12" s="4">
        <v>0</v>
      </c>
      <c r="D12" s="5">
        <v>0</v>
      </c>
      <c r="E12" s="4">
        <v>3211.04</v>
      </c>
      <c r="F12" s="5">
        <v>3518.05</v>
      </c>
      <c r="G12" s="5">
        <v>3562.27</v>
      </c>
      <c r="H12" s="5">
        <v>3938.42</v>
      </c>
      <c r="I12" s="5">
        <v>3584.45</v>
      </c>
      <c r="J12" s="5">
        <v>4049.04</v>
      </c>
      <c r="K12" s="5">
        <v>0</v>
      </c>
    </row>
    <row r="13" spans="1:12" x14ac:dyDescent="0.35">
      <c r="A13" t="s">
        <v>8</v>
      </c>
      <c r="B13" t="s">
        <v>13</v>
      </c>
      <c r="C13" s="4">
        <v>0</v>
      </c>
      <c r="D13" s="5">
        <v>0</v>
      </c>
      <c r="E13" s="4">
        <v>16609.75</v>
      </c>
      <c r="F13" s="5">
        <v>19068.53</v>
      </c>
      <c r="G13" s="5">
        <v>17193.439999999999</v>
      </c>
      <c r="H13" s="5">
        <v>17037.240000000002</v>
      </c>
      <c r="I13" s="5">
        <v>18844.560000000001</v>
      </c>
      <c r="J13" s="5">
        <v>15395.57</v>
      </c>
      <c r="K13" s="5">
        <v>0</v>
      </c>
    </row>
    <row r="14" spans="1:12" x14ac:dyDescent="0.35">
      <c r="A14" t="s">
        <v>8</v>
      </c>
      <c r="B14" t="s">
        <v>14</v>
      </c>
      <c r="C14" s="4">
        <v>0</v>
      </c>
      <c r="D14" s="5">
        <v>0</v>
      </c>
      <c r="E14" s="4">
        <v>5069.6499999999996</v>
      </c>
      <c r="F14" s="5">
        <v>6738.75</v>
      </c>
      <c r="G14" s="5">
        <v>6473.25</v>
      </c>
      <c r="H14" s="5">
        <v>4845.6099999999997</v>
      </c>
      <c r="I14" s="5">
        <v>5799.8</v>
      </c>
      <c r="J14" s="5">
        <v>6773.36</v>
      </c>
      <c r="K14" s="5">
        <v>0</v>
      </c>
      <c r="L14" s="5">
        <f>+SUM(C8:J14)</f>
        <v>385007.81</v>
      </c>
    </row>
    <row r="15" spans="1:12" x14ac:dyDescent="0.35">
      <c r="A15" t="s">
        <v>15</v>
      </c>
      <c r="B15" t="s">
        <v>5</v>
      </c>
      <c r="C15" s="4">
        <v>-9520.3799999999992</v>
      </c>
      <c r="D15" s="5">
        <v>8784.09</v>
      </c>
      <c r="E15" s="4">
        <v>3473.78</v>
      </c>
      <c r="F15" s="5">
        <v>4026.93</v>
      </c>
      <c r="G15" s="5">
        <v>2677.23</v>
      </c>
      <c r="H15" s="5">
        <v>4181.82</v>
      </c>
      <c r="I15" s="5">
        <v>3773.9</v>
      </c>
      <c r="J15" s="5">
        <v>2345.35</v>
      </c>
      <c r="K15" s="5">
        <v>0</v>
      </c>
      <c r="L15" s="5">
        <f>SUM(C15:J15)</f>
        <v>19742.72</v>
      </c>
    </row>
    <row r="16" spans="1:12" x14ac:dyDescent="0.35">
      <c r="A16" t="s">
        <v>16</v>
      </c>
      <c r="B16" t="s">
        <v>5</v>
      </c>
      <c r="C16" s="4">
        <v>-85.55</v>
      </c>
      <c r="D16" s="5">
        <v>19884.959999999995</v>
      </c>
      <c r="E16" s="4">
        <v>2583.5</v>
      </c>
      <c r="F16" s="5">
        <v>2583.5</v>
      </c>
      <c r="G16" s="5">
        <v>2583.5</v>
      </c>
      <c r="H16" s="5">
        <v>2583.5</v>
      </c>
      <c r="I16" s="5">
        <v>2583.5</v>
      </c>
      <c r="J16" s="5">
        <v>2583.5</v>
      </c>
      <c r="K16" s="5">
        <v>0</v>
      </c>
      <c r="L16" s="5">
        <f>SUM(C16:J16)</f>
        <v>35300.409999999996</v>
      </c>
    </row>
    <row r="17" spans="1:12" x14ac:dyDescent="0.35">
      <c r="A17" t="s">
        <v>17</v>
      </c>
      <c r="B17" t="s">
        <v>5</v>
      </c>
      <c r="C17" s="4">
        <v>0</v>
      </c>
      <c r="D17" s="5">
        <v>0</v>
      </c>
      <c r="E17" s="4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f>SUM(C17:J17)</f>
        <v>0</v>
      </c>
    </row>
    <row r="18" spans="1:12" x14ac:dyDescent="0.35">
      <c r="A18" t="s">
        <v>18</v>
      </c>
      <c r="B18" t="s">
        <v>5</v>
      </c>
      <c r="C18" s="4">
        <v>-2630.07</v>
      </c>
      <c r="D18" s="5">
        <v>2282.25</v>
      </c>
      <c r="E18" s="4">
        <v>1659.45</v>
      </c>
      <c r="F18" s="5">
        <v>2101.98</v>
      </c>
      <c r="G18" s="5">
        <v>2279</v>
      </c>
      <c r="H18" s="5">
        <v>1770.08</v>
      </c>
      <c r="I18" s="5">
        <v>2013.46</v>
      </c>
      <c r="J18" s="5">
        <v>1194.79</v>
      </c>
      <c r="K18" s="5">
        <v>0</v>
      </c>
      <c r="L18" s="5">
        <f>SUM(C18:J18)</f>
        <v>10670.939999999999</v>
      </c>
    </row>
    <row r="19" spans="1:12" x14ac:dyDescent="0.35">
      <c r="A19" t="s">
        <v>19</v>
      </c>
      <c r="B19" t="s">
        <v>5</v>
      </c>
      <c r="C19" s="4">
        <v>-350533.90000000008</v>
      </c>
      <c r="D19" s="5">
        <v>308951.11000000004</v>
      </c>
      <c r="E19" s="4">
        <v>0</v>
      </c>
      <c r="F19" s="5">
        <v>0</v>
      </c>
      <c r="G19" s="5">
        <v>6.6847860580310225E-11</v>
      </c>
      <c r="H19" s="5">
        <v>-1.2278178473934531E-11</v>
      </c>
      <c r="I19" s="5">
        <v>0</v>
      </c>
      <c r="J19" s="5">
        <v>0</v>
      </c>
      <c r="K19" s="5">
        <v>13714.039999999999</v>
      </c>
    </row>
    <row r="20" spans="1:12" x14ac:dyDescent="0.35">
      <c r="A20" t="s">
        <v>19</v>
      </c>
      <c r="B20" t="s">
        <v>20</v>
      </c>
      <c r="C20" s="4">
        <v>0</v>
      </c>
      <c r="D20" s="5">
        <v>0</v>
      </c>
      <c r="E20" s="4">
        <v>2898.53</v>
      </c>
      <c r="F20" s="5">
        <v>5721.08</v>
      </c>
      <c r="G20" s="5">
        <v>4914.75</v>
      </c>
      <c r="H20" s="5">
        <v>4889.8599999999997</v>
      </c>
      <c r="I20" s="5">
        <v>5490.01</v>
      </c>
      <c r="J20" s="5">
        <v>4560.78</v>
      </c>
      <c r="K20" s="5">
        <v>0</v>
      </c>
    </row>
    <row r="21" spans="1:12" x14ac:dyDescent="0.35">
      <c r="A21" t="s">
        <v>19</v>
      </c>
      <c r="B21" t="s">
        <v>21</v>
      </c>
      <c r="C21" s="4">
        <v>0</v>
      </c>
      <c r="D21" s="5">
        <v>0</v>
      </c>
      <c r="E21" s="4">
        <v>11110.04</v>
      </c>
      <c r="F21" s="5">
        <v>13541.13</v>
      </c>
      <c r="G21" s="5">
        <v>9991.36</v>
      </c>
      <c r="H21" s="5">
        <v>12206.62</v>
      </c>
      <c r="I21" s="5">
        <v>13708.52</v>
      </c>
      <c r="J21" s="5">
        <v>12390.56</v>
      </c>
      <c r="K21" s="5">
        <v>0</v>
      </c>
    </row>
    <row r="22" spans="1:12" x14ac:dyDescent="0.35">
      <c r="A22" t="s">
        <v>19</v>
      </c>
      <c r="B22" t="s">
        <v>22</v>
      </c>
      <c r="C22" s="4">
        <v>0</v>
      </c>
      <c r="D22" s="5">
        <v>0</v>
      </c>
      <c r="E22" s="4">
        <v>2987.02</v>
      </c>
      <c r="F22" s="5">
        <v>6950.31</v>
      </c>
      <c r="G22" s="5">
        <v>4504.05</v>
      </c>
      <c r="H22" s="5">
        <v>5082.0800000000008</v>
      </c>
      <c r="I22" s="5">
        <v>3296.81</v>
      </c>
      <c r="J22" s="5">
        <v>5180.32</v>
      </c>
      <c r="K22" s="5">
        <v>0</v>
      </c>
    </row>
    <row r="23" spans="1:12" x14ac:dyDescent="0.35">
      <c r="A23" t="s">
        <v>19</v>
      </c>
      <c r="B23" t="s">
        <v>23</v>
      </c>
      <c r="C23" s="4">
        <v>0</v>
      </c>
      <c r="D23" s="5">
        <v>0</v>
      </c>
      <c r="E23" s="4">
        <v>4646.46</v>
      </c>
      <c r="F23" s="5">
        <v>6517.62</v>
      </c>
      <c r="G23" s="5">
        <v>6018.32</v>
      </c>
      <c r="H23" s="5">
        <v>7449.54</v>
      </c>
      <c r="I23" s="5">
        <v>8142.32</v>
      </c>
      <c r="J23" s="5">
        <v>0</v>
      </c>
      <c r="K23" s="5">
        <v>0</v>
      </c>
    </row>
    <row r="24" spans="1:12" x14ac:dyDescent="0.35">
      <c r="A24" t="s">
        <v>19</v>
      </c>
      <c r="B24" t="s">
        <v>24</v>
      </c>
      <c r="C24" s="4">
        <v>0</v>
      </c>
      <c r="D24" s="5">
        <v>0</v>
      </c>
      <c r="E24" s="4">
        <v>5212.09</v>
      </c>
      <c r="F24" s="5">
        <v>4342.3100000000004</v>
      </c>
      <c r="G24" s="5">
        <v>4403.09</v>
      </c>
      <c r="H24" s="5">
        <v>4703.1899999999996</v>
      </c>
      <c r="I24" s="5">
        <v>4956.33</v>
      </c>
      <c r="J24" s="5">
        <v>2146.27</v>
      </c>
      <c r="K24" s="5">
        <v>0</v>
      </c>
    </row>
    <row r="25" spans="1:12" x14ac:dyDescent="0.35">
      <c r="A25" t="s">
        <v>19</v>
      </c>
      <c r="B25" t="s">
        <v>25</v>
      </c>
      <c r="C25" s="4">
        <v>0</v>
      </c>
      <c r="D25" s="5">
        <v>0</v>
      </c>
      <c r="E25" s="4">
        <v>4105.78</v>
      </c>
      <c r="F25" s="5">
        <v>4447.3900000000003</v>
      </c>
      <c r="G25" s="5">
        <v>3407.4</v>
      </c>
      <c r="H25" s="5">
        <v>4535.8500000000004</v>
      </c>
      <c r="I25" s="5">
        <v>4425.25</v>
      </c>
      <c r="J25" s="5">
        <v>2910.96</v>
      </c>
      <c r="K25" s="5">
        <v>0</v>
      </c>
    </row>
    <row r="26" spans="1:12" x14ac:dyDescent="0.35">
      <c r="A26" t="s">
        <v>19</v>
      </c>
      <c r="B26" t="s">
        <v>26</v>
      </c>
      <c r="C26" s="4">
        <v>0</v>
      </c>
      <c r="D26" s="5">
        <v>0</v>
      </c>
      <c r="E26" s="4">
        <v>4889.9000000000005</v>
      </c>
      <c r="F26" s="5">
        <v>5344.86</v>
      </c>
      <c r="G26" s="5">
        <v>6936.53</v>
      </c>
      <c r="H26" s="5">
        <v>4804.2</v>
      </c>
      <c r="I26" s="5">
        <v>4779.22</v>
      </c>
      <c r="J26" s="5">
        <v>4447.42</v>
      </c>
      <c r="K26" s="5">
        <v>0</v>
      </c>
    </row>
    <row r="27" spans="1:12" x14ac:dyDescent="0.35">
      <c r="A27" t="s">
        <v>19</v>
      </c>
      <c r="B27" t="s">
        <v>27</v>
      </c>
      <c r="C27" s="4">
        <v>0</v>
      </c>
      <c r="D27" s="5">
        <v>0</v>
      </c>
      <c r="E27" s="4">
        <v>3663.28</v>
      </c>
      <c r="F27" s="5">
        <v>2866.69</v>
      </c>
      <c r="G27" s="5">
        <v>4712.8900000000012</v>
      </c>
      <c r="H27" s="5">
        <v>5044.7800000000007</v>
      </c>
      <c r="I27" s="5">
        <v>1947.12</v>
      </c>
      <c r="J27" s="5">
        <v>4858.09</v>
      </c>
      <c r="K27" s="5">
        <v>0</v>
      </c>
    </row>
    <row r="28" spans="1:12" x14ac:dyDescent="0.35">
      <c r="A28" t="s">
        <v>19</v>
      </c>
      <c r="B28" t="s">
        <v>28</v>
      </c>
      <c r="C28" s="4">
        <v>0</v>
      </c>
      <c r="D28" s="5">
        <v>0</v>
      </c>
      <c r="E28" s="4">
        <v>8224.02</v>
      </c>
      <c r="F28" s="5">
        <v>11085.1</v>
      </c>
      <c r="G28" s="5">
        <v>11100.27</v>
      </c>
      <c r="H28" s="5">
        <v>6903.39</v>
      </c>
      <c r="I28" s="5">
        <v>10401.99</v>
      </c>
      <c r="J28" s="5">
        <v>7680.59</v>
      </c>
      <c r="K28" s="5">
        <v>0</v>
      </c>
    </row>
    <row r="29" spans="1:12" x14ac:dyDescent="0.35">
      <c r="A29" t="s">
        <v>19</v>
      </c>
      <c r="B29" t="s">
        <v>29</v>
      </c>
      <c r="C29" s="4">
        <v>0</v>
      </c>
      <c r="D29" s="5">
        <v>0</v>
      </c>
      <c r="E29" s="4">
        <v>5998.95</v>
      </c>
      <c r="F29" s="5">
        <v>6151.07</v>
      </c>
      <c r="G29" s="5">
        <v>8764.6299999999992</v>
      </c>
      <c r="H29" s="5">
        <v>6087.42</v>
      </c>
      <c r="I29" s="5">
        <v>5863.43</v>
      </c>
      <c r="J29" s="5">
        <v>6606.02</v>
      </c>
      <c r="K29" s="5">
        <v>0</v>
      </c>
    </row>
    <row r="30" spans="1:12" x14ac:dyDescent="0.35">
      <c r="A30" t="s">
        <v>19</v>
      </c>
      <c r="B30" t="s">
        <v>30</v>
      </c>
      <c r="C30" s="4">
        <v>0</v>
      </c>
      <c r="D30" s="5">
        <v>0</v>
      </c>
      <c r="E30" s="4">
        <v>6040.41</v>
      </c>
      <c r="F30" s="5">
        <v>9580.57</v>
      </c>
      <c r="G30" s="5">
        <v>8830.99</v>
      </c>
      <c r="H30" s="5">
        <v>6484.41</v>
      </c>
      <c r="I30" s="5">
        <v>9747.84</v>
      </c>
      <c r="J30" s="5">
        <v>7159.17</v>
      </c>
      <c r="K30" s="5">
        <v>0</v>
      </c>
    </row>
    <row r="31" spans="1:12" x14ac:dyDescent="0.35">
      <c r="A31" t="s">
        <v>19</v>
      </c>
      <c r="B31" t="s">
        <v>31</v>
      </c>
      <c r="C31" s="4">
        <v>0</v>
      </c>
      <c r="D31" s="5">
        <v>0</v>
      </c>
      <c r="E31" s="4">
        <v>1593.09</v>
      </c>
      <c r="F31" s="5">
        <v>3125.33</v>
      </c>
      <c r="G31" s="5">
        <v>2013.48</v>
      </c>
      <c r="H31" s="5">
        <v>1327.57</v>
      </c>
      <c r="I31" s="5">
        <v>1792.24</v>
      </c>
      <c r="J31" s="5">
        <v>1239.07</v>
      </c>
      <c r="K31" s="5">
        <v>0</v>
      </c>
    </row>
    <row r="32" spans="1:12" x14ac:dyDescent="0.35">
      <c r="A32" t="s">
        <v>19</v>
      </c>
      <c r="B32" t="s">
        <v>32</v>
      </c>
      <c r="C32" s="4">
        <v>0</v>
      </c>
      <c r="D32" s="5">
        <v>0</v>
      </c>
      <c r="E32" s="4">
        <v>11617.76</v>
      </c>
      <c r="F32" s="5">
        <v>16371.92</v>
      </c>
      <c r="G32" s="5">
        <v>16654.059999999998</v>
      </c>
      <c r="H32" s="5">
        <v>16963.61</v>
      </c>
      <c r="I32" s="5">
        <v>14805.14</v>
      </c>
      <c r="J32" s="5">
        <v>14928.1</v>
      </c>
      <c r="K32" s="5">
        <v>0</v>
      </c>
    </row>
    <row r="33" spans="1:12" x14ac:dyDescent="0.35">
      <c r="A33" t="s">
        <v>19</v>
      </c>
      <c r="B33" t="s">
        <v>33</v>
      </c>
      <c r="C33" s="4">
        <v>0</v>
      </c>
      <c r="D33" s="5">
        <v>0</v>
      </c>
      <c r="E33" s="4">
        <v>4203.96</v>
      </c>
      <c r="F33" s="5">
        <v>3950.95</v>
      </c>
      <c r="G33" s="5">
        <v>4971.47</v>
      </c>
      <c r="H33" s="5">
        <v>4614.6400000000003</v>
      </c>
      <c r="I33" s="5">
        <v>5964.35</v>
      </c>
      <c r="J33" s="5">
        <v>4447.3100000000004</v>
      </c>
      <c r="K33" s="5">
        <v>0</v>
      </c>
    </row>
    <row r="34" spans="1:12" x14ac:dyDescent="0.35">
      <c r="A34" t="s">
        <v>19</v>
      </c>
      <c r="B34" t="s">
        <v>34</v>
      </c>
      <c r="C34" s="4">
        <v>0</v>
      </c>
      <c r="D34" s="5">
        <v>0</v>
      </c>
      <c r="E34" s="4">
        <v>5885.55</v>
      </c>
      <c r="F34" s="5">
        <v>11483.31</v>
      </c>
      <c r="G34" s="5">
        <v>7722.03</v>
      </c>
      <c r="H34" s="5">
        <v>7491.03</v>
      </c>
      <c r="I34" s="5">
        <v>8341.49</v>
      </c>
      <c r="J34" s="5">
        <v>7014.01</v>
      </c>
      <c r="K34" s="5">
        <v>0</v>
      </c>
    </row>
    <row r="35" spans="1:12" x14ac:dyDescent="0.35">
      <c r="A35" t="s">
        <v>19</v>
      </c>
      <c r="B35" t="s">
        <v>35</v>
      </c>
      <c r="C35" s="4">
        <v>0</v>
      </c>
      <c r="D35" s="5">
        <v>0</v>
      </c>
      <c r="E35" s="4">
        <v>5420.94</v>
      </c>
      <c r="F35" s="5">
        <v>8243.32</v>
      </c>
      <c r="G35" s="5">
        <v>6451.16</v>
      </c>
      <c r="H35" s="5">
        <v>6264.45</v>
      </c>
      <c r="I35" s="5">
        <v>8253.06</v>
      </c>
      <c r="J35" s="5">
        <v>8584.92</v>
      </c>
      <c r="K35" s="5">
        <v>0</v>
      </c>
    </row>
    <row r="36" spans="1:12" x14ac:dyDescent="0.35">
      <c r="A36" t="s">
        <v>19</v>
      </c>
      <c r="B36" t="s">
        <v>36</v>
      </c>
      <c r="C36" s="4">
        <v>0</v>
      </c>
      <c r="D36" s="5">
        <v>0</v>
      </c>
      <c r="E36" s="4">
        <v>7225.61</v>
      </c>
      <c r="F36" s="5">
        <v>8897.42</v>
      </c>
      <c r="G36" s="5">
        <v>8587.7799999999988</v>
      </c>
      <c r="H36" s="5">
        <v>9140.75</v>
      </c>
      <c r="I36" s="5">
        <v>9396.7000000000007</v>
      </c>
      <c r="J36" s="5">
        <v>11321.53</v>
      </c>
      <c r="K36" s="5">
        <v>0</v>
      </c>
    </row>
    <row r="37" spans="1:12" x14ac:dyDescent="0.35">
      <c r="A37" t="s">
        <v>19</v>
      </c>
      <c r="B37" t="s">
        <v>37</v>
      </c>
      <c r="C37" s="4">
        <v>0</v>
      </c>
      <c r="D37" s="5">
        <v>0</v>
      </c>
      <c r="E37" s="4">
        <v>10246.99</v>
      </c>
      <c r="F37" s="5">
        <v>9598.61</v>
      </c>
      <c r="G37" s="5">
        <v>9124.2900000000009</v>
      </c>
      <c r="H37" s="5">
        <v>8806.16</v>
      </c>
      <c r="I37" s="5">
        <v>10089.469999999999</v>
      </c>
      <c r="J37" s="5">
        <v>7921.13</v>
      </c>
      <c r="K37" s="5">
        <v>0</v>
      </c>
    </row>
    <row r="38" spans="1:12" x14ac:dyDescent="0.35">
      <c r="A38" t="s">
        <v>19</v>
      </c>
      <c r="B38" t="s">
        <v>38</v>
      </c>
      <c r="C38" s="4">
        <v>0</v>
      </c>
      <c r="D38" s="5">
        <v>0</v>
      </c>
      <c r="E38" s="4">
        <v>6008.67</v>
      </c>
      <c r="F38" s="5">
        <v>4184.59</v>
      </c>
      <c r="G38" s="5">
        <v>6953.17</v>
      </c>
      <c r="H38" s="5">
        <v>7668.05</v>
      </c>
      <c r="I38" s="5">
        <v>3606.58</v>
      </c>
      <c r="J38" s="5">
        <v>7380.45</v>
      </c>
      <c r="K38" s="5">
        <v>0</v>
      </c>
    </row>
    <row r="39" spans="1:12" x14ac:dyDescent="0.35">
      <c r="A39" t="s">
        <v>19</v>
      </c>
      <c r="B39" t="s">
        <v>39</v>
      </c>
      <c r="C39" s="4">
        <v>0</v>
      </c>
      <c r="D39" s="5">
        <v>0</v>
      </c>
      <c r="E39" s="4">
        <v>9261.23</v>
      </c>
      <c r="F39" s="5">
        <v>8226.7800000000007</v>
      </c>
      <c r="G39" s="5">
        <v>10544.47</v>
      </c>
      <c r="H39" s="5">
        <v>9239.01</v>
      </c>
      <c r="I39" s="5">
        <v>12680.85</v>
      </c>
      <c r="J39" s="5">
        <v>0</v>
      </c>
      <c r="K39" s="5">
        <v>0</v>
      </c>
    </row>
    <row r="40" spans="1:12" x14ac:dyDescent="0.35">
      <c r="A40" t="s">
        <v>19</v>
      </c>
      <c r="B40" t="s">
        <v>40</v>
      </c>
      <c r="C40" s="4">
        <v>0</v>
      </c>
      <c r="D40" s="5">
        <v>0</v>
      </c>
      <c r="E40" s="4">
        <v>1947.08</v>
      </c>
      <c r="F40" s="5">
        <v>2699.38</v>
      </c>
      <c r="G40" s="5">
        <v>2215.37</v>
      </c>
      <c r="H40" s="5">
        <v>1924.95</v>
      </c>
      <c r="I40" s="5">
        <v>2534.84</v>
      </c>
      <c r="J40" s="5">
        <v>1573.71</v>
      </c>
      <c r="K40" s="5">
        <v>0</v>
      </c>
    </row>
    <row r="41" spans="1:12" x14ac:dyDescent="0.35">
      <c r="A41" t="s">
        <v>19</v>
      </c>
      <c r="B41" t="s">
        <v>41</v>
      </c>
      <c r="C41" s="4">
        <v>0</v>
      </c>
      <c r="D41" s="5">
        <v>0</v>
      </c>
      <c r="E41" s="4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</row>
    <row r="42" spans="1:12" x14ac:dyDescent="0.35">
      <c r="A42" t="s">
        <v>19</v>
      </c>
      <c r="B42" t="s">
        <v>42</v>
      </c>
      <c r="C42" s="4">
        <v>0</v>
      </c>
      <c r="D42" s="5">
        <v>0</v>
      </c>
      <c r="E42" s="4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</row>
    <row r="43" spans="1:12" x14ac:dyDescent="0.35">
      <c r="A43" t="s">
        <v>19</v>
      </c>
      <c r="B43" t="s">
        <v>43</v>
      </c>
      <c r="C43" s="4">
        <v>0</v>
      </c>
      <c r="D43" s="5">
        <v>0</v>
      </c>
      <c r="E43" s="4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</row>
    <row r="44" spans="1:12" x14ac:dyDescent="0.35">
      <c r="A44" t="s">
        <v>19</v>
      </c>
      <c r="B44" t="s">
        <v>44</v>
      </c>
      <c r="C44" s="4">
        <v>0</v>
      </c>
      <c r="D44" s="5">
        <v>16643.34</v>
      </c>
      <c r="E44" s="4">
        <v>7592.11</v>
      </c>
      <c r="F44" s="5">
        <v>7832.65</v>
      </c>
      <c r="G44" s="5">
        <v>9870.9599999999991</v>
      </c>
      <c r="H44" s="5">
        <v>8951.3799999999992</v>
      </c>
      <c r="I44" s="5">
        <v>6583.94</v>
      </c>
      <c r="J44" s="5">
        <v>9071.75</v>
      </c>
      <c r="K44" s="5">
        <v>0</v>
      </c>
      <c r="L44" s="5">
        <f>+SUM(C19:J44)</f>
        <v>864507.52999999968</v>
      </c>
    </row>
    <row r="45" spans="1:12" x14ac:dyDescent="0.35">
      <c r="A45" t="s">
        <v>45</v>
      </c>
      <c r="B45" t="s">
        <v>5</v>
      </c>
      <c r="C45" s="4">
        <v>-7920.1</v>
      </c>
      <c r="D45" s="5">
        <v>8884.68</v>
      </c>
      <c r="E45" s="4">
        <v>6589.44</v>
      </c>
      <c r="F45" s="5">
        <v>5662.93</v>
      </c>
      <c r="G45" s="5">
        <v>5780.45</v>
      </c>
      <c r="H45" s="5">
        <v>4715.62</v>
      </c>
      <c r="I45" s="5">
        <v>5745.87</v>
      </c>
      <c r="J45" s="5">
        <v>5815.03</v>
      </c>
      <c r="K45" s="5">
        <v>0</v>
      </c>
      <c r="L45" s="5">
        <f t="shared" ref="L45:L55" si="0">SUM(C45:J45)</f>
        <v>35273.919999999998</v>
      </c>
    </row>
    <row r="46" spans="1:12" x14ac:dyDescent="0.35">
      <c r="A46" t="s">
        <v>46</v>
      </c>
      <c r="B46" t="s">
        <v>5</v>
      </c>
      <c r="C46" s="4">
        <v>-7103.6400000000012</v>
      </c>
      <c r="D46" s="5">
        <v>4735.76</v>
      </c>
      <c r="E46" s="4">
        <v>2367.88</v>
      </c>
      <c r="F46" s="5">
        <v>2367.88</v>
      </c>
      <c r="G46" s="5">
        <v>2367.88</v>
      </c>
      <c r="H46" s="5">
        <v>2367.88</v>
      </c>
      <c r="I46" s="5">
        <v>2367.88</v>
      </c>
      <c r="J46" s="5">
        <v>2367.88</v>
      </c>
      <c r="K46" s="5">
        <v>0</v>
      </c>
      <c r="L46" s="5">
        <f t="shared" si="0"/>
        <v>11839.400000000001</v>
      </c>
    </row>
    <row r="47" spans="1:12" x14ac:dyDescent="0.35">
      <c r="A47" t="s">
        <v>47</v>
      </c>
      <c r="B47" t="s">
        <v>5</v>
      </c>
      <c r="C47" s="4">
        <v>-13830.96</v>
      </c>
      <c r="D47" s="5">
        <v>15238.45</v>
      </c>
      <c r="E47" s="4">
        <v>11248.44</v>
      </c>
      <c r="F47" s="5">
        <v>10377.19</v>
      </c>
      <c r="G47" s="5">
        <v>10520.99</v>
      </c>
      <c r="H47" s="5">
        <v>11582.98</v>
      </c>
      <c r="I47" s="5">
        <v>9680.23</v>
      </c>
      <c r="J47" s="5">
        <v>10890.26</v>
      </c>
      <c r="K47" s="5">
        <v>0</v>
      </c>
      <c r="L47" s="5">
        <f t="shared" si="0"/>
        <v>65707.579999999987</v>
      </c>
    </row>
    <row r="48" spans="1:12" x14ac:dyDescent="0.35">
      <c r="A48" t="s">
        <v>48</v>
      </c>
      <c r="B48" t="s">
        <v>5</v>
      </c>
      <c r="C48" s="4">
        <v>-3564.7</v>
      </c>
      <c r="D48" s="5">
        <v>1347.63</v>
      </c>
      <c r="E48" s="4">
        <v>730.16</v>
      </c>
      <c r="F48" s="5">
        <v>730.16</v>
      </c>
      <c r="G48" s="5">
        <v>995.67</v>
      </c>
      <c r="H48" s="5">
        <v>818.66</v>
      </c>
      <c r="I48" s="5">
        <v>331.89</v>
      </c>
      <c r="J48" s="5">
        <v>597.4</v>
      </c>
      <c r="K48" s="5">
        <v>0</v>
      </c>
      <c r="L48" s="5">
        <f t="shared" si="0"/>
        <v>1986.87</v>
      </c>
    </row>
    <row r="49" spans="1:12" x14ac:dyDescent="0.35">
      <c r="A49" t="s">
        <v>49</v>
      </c>
      <c r="B49" t="s">
        <v>5</v>
      </c>
      <c r="C49" s="4">
        <v>-434.72</v>
      </c>
      <c r="D49" s="5">
        <v>869.44000000000028</v>
      </c>
      <c r="E49" s="4">
        <v>0</v>
      </c>
      <c r="F49" s="5">
        <v>108.68</v>
      </c>
      <c r="G49" s="5">
        <v>0</v>
      </c>
      <c r="H49" s="5">
        <v>0</v>
      </c>
      <c r="I49" s="5">
        <v>543.40000000000009</v>
      </c>
      <c r="J49" s="5">
        <v>0</v>
      </c>
      <c r="K49" s="5">
        <v>108.68</v>
      </c>
      <c r="L49" s="5">
        <f t="shared" si="0"/>
        <v>1086.8000000000004</v>
      </c>
    </row>
    <row r="50" spans="1:12" x14ac:dyDescent="0.35">
      <c r="A50" t="s">
        <v>50</v>
      </c>
      <c r="B50" t="s">
        <v>5</v>
      </c>
      <c r="C50" s="4">
        <v>1743.1599999999996</v>
      </c>
      <c r="D50" s="5">
        <v>597.85</v>
      </c>
      <c r="E50" s="4">
        <v>0</v>
      </c>
      <c r="F50" s="5">
        <v>106.86</v>
      </c>
      <c r="G50" s="5">
        <v>213.72</v>
      </c>
      <c r="H50" s="5">
        <v>106.86</v>
      </c>
      <c r="I50" s="5">
        <v>0</v>
      </c>
      <c r="J50" s="5">
        <v>0</v>
      </c>
      <c r="K50" s="5">
        <v>0</v>
      </c>
      <c r="L50" s="5">
        <f t="shared" si="0"/>
        <v>2768.45</v>
      </c>
    </row>
    <row r="51" spans="1:12" x14ac:dyDescent="0.35">
      <c r="A51" t="s">
        <v>51</v>
      </c>
      <c r="B51" t="s">
        <v>5</v>
      </c>
      <c r="C51" s="4">
        <v>0</v>
      </c>
      <c r="D51" s="5">
        <v>0</v>
      </c>
      <c r="E51" s="4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f t="shared" si="0"/>
        <v>0</v>
      </c>
    </row>
    <row r="52" spans="1:12" x14ac:dyDescent="0.35">
      <c r="A52" t="s">
        <v>52</v>
      </c>
      <c r="B52" t="s">
        <v>5</v>
      </c>
      <c r="C52" s="4">
        <v>-1.1641532182693481E-10</v>
      </c>
      <c r="D52" s="5">
        <v>0</v>
      </c>
      <c r="E52" s="4">
        <v>0</v>
      </c>
      <c r="F52" s="5">
        <v>0</v>
      </c>
      <c r="G52" s="5">
        <v>0</v>
      </c>
      <c r="H52" s="5">
        <v>0</v>
      </c>
      <c r="I52" s="5">
        <v>0</v>
      </c>
      <c r="J52" s="5">
        <v>479980.32999999996</v>
      </c>
      <c r="K52" s="5">
        <v>0</v>
      </c>
      <c r="L52" s="5">
        <f t="shared" si="0"/>
        <v>479980.32999999984</v>
      </c>
    </row>
    <row r="53" spans="1:12" x14ac:dyDescent="0.35">
      <c r="A53" t="s">
        <v>53</v>
      </c>
      <c r="B53" t="s">
        <v>5</v>
      </c>
      <c r="C53" s="4">
        <v>0</v>
      </c>
      <c r="D53" s="5">
        <v>0</v>
      </c>
      <c r="E53" s="4">
        <v>0</v>
      </c>
      <c r="F53" s="5">
        <v>0</v>
      </c>
      <c r="G53" s="5">
        <v>37500</v>
      </c>
      <c r="H53" s="5">
        <v>12500</v>
      </c>
      <c r="I53" s="5">
        <v>12500</v>
      </c>
      <c r="J53" s="5">
        <v>12500</v>
      </c>
      <c r="K53" s="5">
        <v>12500</v>
      </c>
      <c r="L53" s="5">
        <f t="shared" si="0"/>
        <v>75000</v>
      </c>
    </row>
    <row r="54" spans="1:12" x14ac:dyDescent="0.35">
      <c r="A54" t="s">
        <v>54</v>
      </c>
      <c r="C54" s="4">
        <v>0</v>
      </c>
      <c r="D54" s="5">
        <v>0</v>
      </c>
      <c r="E54" s="4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f t="shared" si="0"/>
        <v>0</v>
      </c>
    </row>
    <row r="55" spans="1:12" x14ac:dyDescent="0.35">
      <c r="A55" t="s">
        <v>0</v>
      </c>
      <c r="C55" s="4">
        <v>0</v>
      </c>
      <c r="D55" s="5">
        <v>0</v>
      </c>
      <c r="E55" s="4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f t="shared" si="0"/>
        <v>0</v>
      </c>
    </row>
    <row r="56" spans="1:12" ht="15" thickBot="1" x14ac:dyDescent="0.4">
      <c r="A56" s="6"/>
      <c r="B56" s="6"/>
      <c r="C56" s="7">
        <v>-491952.62000000023</v>
      </c>
      <c r="D56" s="8">
        <v>482051.31000000006</v>
      </c>
      <c r="E56" s="7">
        <v>226424.42999999996</v>
      </c>
      <c r="F56" s="8">
        <v>262175.31</v>
      </c>
      <c r="G56" s="8">
        <v>298837.0400000001</v>
      </c>
      <c r="H56" s="8">
        <v>267192.86000000004</v>
      </c>
      <c r="I56" s="8">
        <v>268567.30999999994</v>
      </c>
      <c r="J56" s="8">
        <f>SUM(J5:J55)</f>
        <v>720610.84000000008</v>
      </c>
      <c r="K56" s="8">
        <v>32090.739999999998</v>
      </c>
      <c r="L56" s="8">
        <f>SUM(L5:L55)</f>
        <v>2033906.4799999995</v>
      </c>
    </row>
    <row r="57" spans="1:12" ht="15" thickTop="1" x14ac:dyDescent="0.35">
      <c r="D57" s="5">
        <v>1.1641532182693481E-10</v>
      </c>
      <c r="E57" s="16"/>
      <c r="F57" s="16"/>
      <c r="L57" s="5" t="b">
        <f>+SUM(C56:J56)=L56</f>
        <v>1</v>
      </c>
    </row>
    <row r="58" spans="1:12" x14ac:dyDescent="0.35">
      <c r="D58" s="5">
        <v>-9901.3100000000559</v>
      </c>
      <c r="E58" s="16"/>
      <c r="F58" s="16"/>
      <c r="G58" s="16"/>
      <c r="H58" s="16"/>
      <c r="I58" s="16"/>
    </row>
    <row r="59" spans="1:12" x14ac:dyDescent="0.35">
      <c r="G59" s="16"/>
    </row>
  </sheetData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62236-EB8D-40D9-8D0D-AB900285BEB5}">
  <dimension ref="A3:W107"/>
  <sheetViews>
    <sheetView workbookViewId="0">
      <selection activeCell="O3" sqref="B1:O1048576"/>
    </sheetView>
  </sheetViews>
  <sheetFormatPr defaultRowHeight="14.5" x14ac:dyDescent="0.35"/>
  <cols>
    <col min="1" max="1" width="44.26953125" bestFit="1" customWidth="1"/>
    <col min="2" max="2" width="18.90625" bestFit="1" customWidth="1"/>
    <col min="3" max="3" width="11" customWidth="1"/>
    <col min="4" max="6" width="10.36328125" customWidth="1"/>
    <col min="7" max="7" width="11" customWidth="1"/>
    <col min="8" max="14" width="10.36328125" customWidth="1"/>
    <col min="15" max="15" width="10.36328125" bestFit="1" customWidth="1"/>
    <col min="16" max="16" width="9.36328125" bestFit="1" customWidth="1"/>
    <col min="17" max="17" width="11.90625" bestFit="1" customWidth="1"/>
    <col min="18" max="18" width="9.36328125" bestFit="1" customWidth="1"/>
    <col min="19" max="20" width="10.36328125" bestFit="1" customWidth="1"/>
    <col min="21" max="21" width="11.90625" bestFit="1" customWidth="1"/>
    <col min="23" max="23" width="11.7265625" bestFit="1" customWidth="1"/>
  </cols>
  <sheetData>
    <row r="3" spans="1:23" ht="43.5" x14ac:dyDescent="0.35">
      <c r="A3" s="1" t="s">
        <v>0</v>
      </c>
      <c r="B3" s="2" t="s">
        <v>1</v>
      </c>
      <c r="C3" s="1" t="s">
        <v>2</v>
      </c>
      <c r="D3" s="2" t="s">
        <v>3</v>
      </c>
      <c r="E3" s="3">
        <v>44652</v>
      </c>
      <c r="F3" s="3">
        <v>44682</v>
      </c>
      <c r="G3" s="3">
        <v>44713</v>
      </c>
      <c r="H3" s="3">
        <v>44743</v>
      </c>
      <c r="I3" s="3">
        <v>44774</v>
      </c>
      <c r="J3" s="3">
        <v>44805</v>
      </c>
      <c r="K3" s="3">
        <v>44835</v>
      </c>
      <c r="L3" s="3">
        <v>44866</v>
      </c>
      <c r="M3" s="3">
        <v>44896</v>
      </c>
      <c r="N3" s="3">
        <v>44927</v>
      </c>
      <c r="O3" s="3">
        <v>44958</v>
      </c>
      <c r="P3" s="3">
        <v>44986</v>
      </c>
      <c r="Q3" s="9" t="s">
        <v>55</v>
      </c>
      <c r="R3" s="10" t="s">
        <v>2</v>
      </c>
      <c r="S3" s="10" t="s">
        <v>56</v>
      </c>
      <c r="T3" s="10" t="s">
        <v>57</v>
      </c>
      <c r="U3" s="9" t="s">
        <v>58</v>
      </c>
    </row>
    <row r="4" spans="1:23" x14ac:dyDescent="0.35">
      <c r="A4" t="s">
        <v>4</v>
      </c>
      <c r="B4" t="s">
        <v>5</v>
      </c>
      <c r="C4" s="4">
        <v>0</v>
      </c>
      <c r="D4" s="5">
        <v>0</v>
      </c>
      <c r="E4" s="4">
        <v>0</v>
      </c>
      <c r="F4" s="5">
        <v>0</v>
      </c>
      <c r="G4" s="5">
        <v>-499.92000000000007</v>
      </c>
      <c r="H4" s="5">
        <v>3154.47</v>
      </c>
      <c r="I4" s="5">
        <v>3598.68</v>
      </c>
      <c r="J4" s="5">
        <v>2347.4699999999998</v>
      </c>
      <c r="K4" s="5">
        <v>3629.95</v>
      </c>
      <c r="L4" s="5">
        <v>6260</v>
      </c>
      <c r="M4" s="5">
        <v>3403.04</v>
      </c>
      <c r="N4" s="5">
        <v>6526.3</v>
      </c>
      <c r="O4" s="5">
        <v>5294.0599999999995</v>
      </c>
      <c r="P4" s="5">
        <v>0</v>
      </c>
      <c r="Q4" s="11">
        <v>33714.049999999996</v>
      </c>
      <c r="R4" s="5"/>
      <c r="S4" s="5">
        <v>6526.3</v>
      </c>
      <c r="T4" s="5">
        <v>6526.3</v>
      </c>
      <c r="U4" s="12">
        <v>40240.35</v>
      </c>
      <c r="W4" s="5">
        <f>+U4</f>
        <v>40240.35</v>
      </c>
    </row>
    <row r="5" spans="1:23" x14ac:dyDescent="0.35">
      <c r="A5" t="s">
        <v>6</v>
      </c>
      <c r="B5" t="s">
        <v>5</v>
      </c>
      <c r="C5" s="4">
        <v>-8549</v>
      </c>
      <c r="D5" s="5">
        <v>6647.08</v>
      </c>
      <c r="E5" s="4">
        <v>0</v>
      </c>
      <c r="F5" s="5">
        <v>0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11">
        <v>-1901.92</v>
      </c>
      <c r="R5" s="5"/>
      <c r="S5" s="5">
        <v>0</v>
      </c>
      <c r="T5" s="5">
        <v>0</v>
      </c>
      <c r="U5" s="12">
        <v>-1901.92</v>
      </c>
      <c r="W5" s="5">
        <f>+U5</f>
        <v>-1901.92</v>
      </c>
    </row>
    <row r="6" spans="1:23" x14ac:dyDescent="0.35">
      <c r="A6" t="s">
        <v>8</v>
      </c>
      <c r="B6" t="s">
        <v>5</v>
      </c>
      <c r="C6" s="4">
        <v>0</v>
      </c>
      <c r="D6" s="5">
        <v>0</v>
      </c>
      <c r="E6" s="4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11">
        <v>0</v>
      </c>
      <c r="R6" s="5"/>
      <c r="S6" s="5">
        <v>0</v>
      </c>
      <c r="T6" s="5">
        <v>0</v>
      </c>
      <c r="U6" s="12">
        <v>0</v>
      </c>
    </row>
    <row r="7" spans="1:23" x14ac:dyDescent="0.35">
      <c r="A7" t="s">
        <v>8</v>
      </c>
      <c r="B7" t="s">
        <v>9</v>
      </c>
      <c r="C7" s="4">
        <v>0</v>
      </c>
      <c r="D7" s="5">
        <v>0</v>
      </c>
      <c r="E7" s="4">
        <v>0</v>
      </c>
      <c r="F7" s="5">
        <v>0</v>
      </c>
      <c r="G7" s="5">
        <v>3119.5400000000009</v>
      </c>
      <c r="H7" s="5">
        <v>6364.62</v>
      </c>
      <c r="I7" s="5">
        <v>9676.7099999999991</v>
      </c>
      <c r="J7" s="5">
        <v>11134.21</v>
      </c>
      <c r="K7" s="5">
        <v>8066.76</v>
      </c>
      <c r="L7" s="5">
        <v>9506.83</v>
      </c>
      <c r="M7" s="5">
        <v>3523.96</v>
      </c>
      <c r="N7" s="5">
        <v>8708.09</v>
      </c>
      <c r="O7" s="5">
        <v>6280.36</v>
      </c>
      <c r="P7" s="5">
        <v>0</v>
      </c>
      <c r="Q7" s="11">
        <v>66381.08</v>
      </c>
      <c r="R7" s="5"/>
      <c r="S7" s="5">
        <v>11134.21</v>
      </c>
      <c r="T7" s="5">
        <v>11134.21</v>
      </c>
      <c r="U7" s="12">
        <v>77515.290000000008</v>
      </c>
    </row>
    <row r="8" spans="1:23" x14ac:dyDescent="0.35">
      <c r="A8" t="s">
        <v>8</v>
      </c>
      <c r="B8" t="s">
        <v>10</v>
      </c>
      <c r="C8" s="4">
        <v>0</v>
      </c>
      <c r="D8" s="5">
        <v>0</v>
      </c>
      <c r="E8" s="4">
        <v>0</v>
      </c>
      <c r="F8" s="5">
        <v>0</v>
      </c>
      <c r="G8" s="5">
        <v>-328.15999999999985</v>
      </c>
      <c r="H8" s="5">
        <v>15126.91</v>
      </c>
      <c r="I8" s="5">
        <v>14224.93</v>
      </c>
      <c r="J8" s="5">
        <v>15332.15</v>
      </c>
      <c r="K8" s="5">
        <v>18199.95</v>
      </c>
      <c r="L8" s="5">
        <v>18566.78</v>
      </c>
      <c r="M8" s="5">
        <v>14863.39</v>
      </c>
      <c r="N8" s="5">
        <v>17440.55</v>
      </c>
      <c r="O8" s="5">
        <v>14527.87</v>
      </c>
      <c r="P8" s="5">
        <v>0</v>
      </c>
      <c r="Q8" s="11">
        <v>127954.37</v>
      </c>
      <c r="R8" s="5"/>
      <c r="S8" s="5">
        <v>18566.78</v>
      </c>
      <c r="T8" s="5">
        <v>18566.78</v>
      </c>
      <c r="U8" s="12">
        <v>146521.15</v>
      </c>
    </row>
    <row r="9" spans="1:23" x14ac:dyDescent="0.35">
      <c r="A9" t="s">
        <v>8</v>
      </c>
      <c r="B9" t="s">
        <v>11</v>
      </c>
      <c r="C9" s="4">
        <v>0</v>
      </c>
      <c r="D9" s="5">
        <v>0</v>
      </c>
      <c r="E9" s="4">
        <v>0</v>
      </c>
      <c r="F9" s="5">
        <v>0</v>
      </c>
      <c r="G9" s="5">
        <v>732.20000000000073</v>
      </c>
      <c r="H9" s="5">
        <v>12989.98</v>
      </c>
      <c r="I9" s="5">
        <v>21153.360000000001</v>
      </c>
      <c r="J9" s="5">
        <v>18213.48</v>
      </c>
      <c r="K9" s="5">
        <v>20147.98</v>
      </c>
      <c r="L9" s="5">
        <v>23345.8</v>
      </c>
      <c r="M9" s="5">
        <v>15389.1</v>
      </c>
      <c r="N9" s="5">
        <v>18275.96</v>
      </c>
      <c r="O9" s="5">
        <v>16257.27</v>
      </c>
      <c r="P9" s="5">
        <v>0</v>
      </c>
      <c r="Q9" s="11">
        <v>146505.13</v>
      </c>
      <c r="R9" s="5"/>
      <c r="S9" s="5">
        <v>23345.8</v>
      </c>
      <c r="T9" s="5">
        <v>23345.8</v>
      </c>
      <c r="U9" s="12">
        <v>169850.93</v>
      </c>
    </row>
    <row r="10" spans="1:23" x14ac:dyDescent="0.35">
      <c r="A10" t="s">
        <v>8</v>
      </c>
      <c r="B10" t="s">
        <v>12</v>
      </c>
      <c r="C10" s="4">
        <v>0</v>
      </c>
      <c r="D10" s="5">
        <v>0</v>
      </c>
      <c r="E10" s="4">
        <v>0</v>
      </c>
      <c r="F10" s="5">
        <v>0</v>
      </c>
      <c r="G10" s="5">
        <v>-1192.6000000000004</v>
      </c>
      <c r="H10" s="5">
        <v>4294.2299999999996</v>
      </c>
      <c r="I10" s="5">
        <v>3024</v>
      </c>
      <c r="J10" s="5">
        <v>3859.51</v>
      </c>
      <c r="K10" s="5">
        <v>3294.4</v>
      </c>
      <c r="L10" s="5">
        <v>3098.75</v>
      </c>
      <c r="M10" s="5">
        <v>2642.28</v>
      </c>
      <c r="N10" s="5">
        <v>4238.5200000000004</v>
      </c>
      <c r="O10" s="5">
        <v>2869.17</v>
      </c>
      <c r="P10" s="5">
        <v>0</v>
      </c>
      <c r="Q10" s="11">
        <v>26128.260000000002</v>
      </c>
      <c r="R10" s="5"/>
      <c r="S10" s="5">
        <v>4294.2299999999996</v>
      </c>
      <c r="T10" s="5">
        <v>4294.2299999999996</v>
      </c>
      <c r="U10" s="12">
        <v>30422.49</v>
      </c>
    </row>
    <row r="11" spans="1:23" x14ac:dyDescent="0.35">
      <c r="A11" t="s">
        <v>8</v>
      </c>
      <c r="B11" t="s">
        <v>13</v>
      </c>
      <c r="C11" s="4">
        <v>0</v>
      </c>
      <c r="D11" s="5">
        <v>0</v>
      </c>
      <c r="E11" s="4">
        <v>0</v>
      </c>
      <c r="F11" s="5">
        <v>0</v>
      </c>
      <c r="G11" s="5">
        <v>2075.8600000000006</v>
      </c>
      <c r="H11" s="5">
        <v>19767.650000000001</v>
      </c>
      <c r="I11" s="5">
        <v>18134.8</v>
      </c>
      <c r="J11" s="5">
        <v>18057.240000000002</v>
      </c>
      <c r="K11" s="5">
        <v>20749.830000000002</v>
      </c>
      <c r="L11" s="5">
        <v>17225.84</v>
      </c>
      <c r="M11" s="5">
        <v>11314.98</v>
      </c>
      <c r="N11" s="5">
        <v>18790.96</v>
      </c>
      <c r="O11" s="5">
        <v>14934.04</v>
      </c>
      <c r="P11" s="5">
        <v>0</v>
      </c>
      <c r="Q11" s="11">
        <v>141051.20000000001</v>
      </c>
      <c r="R11" s="5"/>
      <c r="S11" s="5">
        <v>20749.830000000002</v>
      </c>
      <c r="T11" s="5">
        <v>20749.830000000002</v>
      </c>
      <c r="U11" s="12">
        <v>161801.03000000003</v>
      </c>
    </row>
    <row r="12" spans="1:23" x14ac:dyDescent="0.35">
      <c r="A12" t="s">
        <v>8</v>
      </c>
      <c r="B12" t="s">
        <v>14</v>
      </c>
      <c r="C12" s="4">
        <v>0</v>
      </c>
      <c r="D12" s="5">
        <v>0</v>
      </c>
      <c r="E12" s="4">
        <v>0</v>
      </c>
      <c r="F12" s="5">
        <v>0</v>
      </c>
      <c r="G12" s="5">
        <v>-1374.2700000000004</v>
      </c>
      <c r="H12" s="5">
        <v>6098.36</v>
      </c>
      <c r="I12" s="5">
        <v>5762.77</v>
      </c>
      <c r="J12" s="5">
        <v>6169</v>
      </c>
      <c r="K12" s="5">
        <v>5488.39</v>
      </c>
      <c r="L12" s="5">
        <v>6042.59</v>
      </c>
      <c r="M12" s="5">
        <v>7042.5</v>
      </c>
      <c r="N12" s="5">
        <v>6566.97</v>
      </c>
      <c r="O12" s="5">
        <v>6777.59</v>
      </c>
      <c r="P12" s="5">
        <v>0</v>
      </c>
      <c r="Q12" s="11">
        <v>48573.899999999994</v>
      </c>
      <c r="R12" s="5"/>
      <c r="S12" s="5">
        <v>7042.5</v>
      </c>
      <c r="T12" s="5">
        <v>7042.5</v>
      </c>
      <c r="U12" s="12">
        <v>55616.399999999994</v>
      </c>
      <c r="W12" s="5">
        <f>SUM(U6:U12)</f>
        <v>641727.29</v>
      </c>
    </row>
    <row r="13" spans="1:23" x14ac:dyDescent="0.35">
      <c r="A13" t="s">
        <v>15</v>
      </c>
      <c r="B13" t="s">
        <v>5</v>
      </c>
      <c r="C13" s="4">
        <v>0</v>
      </c>
      <c r="D13" s="5">
        <v>0</v>
      </c>
      <c r="E13" s="4">
        <v>0</v>
      </c>
      <c r="F13" s="5">
        <v>0</v>
      </c>
      <c r="G13" s="5">
        <v>-1238.95</v>
      </c>
      <c r="H13" s="5">
        <v>3033.53</v>
      </c>
      <c r="I13" s="5">
        <v>2359.7399999999998</v>
      </c>
      <c r="J13" s="5">
        <v>2586.58</v>
      </c>
      <c r="K13" s="5">
        <v>3859.53</v>
      </c>
      <c r="L13" s="5">
        <v>3207.45</v>
      </c>
      <c r="M13" s="5">
        <v>4250.72</v>
      </c>
      <c r="N13" s="5">
        <v>3219.71</v>
      </c>
      <c r="O13" s="5">
        <v>4760.1899999999996</v>
      </c>
      <c r="P13" s="5">
        <v>0</v>
      </c>
      <c r="Q13" s="11">
        <v>26038.5</v>
      </c>
      <c r="R13" s="5"/>
      <c r="S13" s="5">
        <v>4760.1899999999996</v>
      </c>
      <c r="T13" s="5">
        <v>4760.1899999999996</v>
      </c>
      <c r="U13" s="12">
        <v>30798.69</v>
      </c>
      <c r="W13" s="5">
        <f>+U13</f>
        <v>30798.69</v>
      </c>
    </row>
    <row r="14" spans="1:23" x14ac:dyDescent="0.35">
      <c r="A14" t="s">
        <v>16</v>
      </c>
      <c r="B14" t="s">
        <v>5</v>
      </c>
      <c r="C14" s="4">
        <v>0</v>
      </c>
      <c r="D14" s="5">
        <v>0</v>
      </c>
      <c r="E14" s="4">
        <v>0</v>
      </c>
      <c r="F14" s="5">
        <v>0</v>
      </c>
      <c r="G14" s="5">
        <v>-991.23000000000047</v>
      </c>
      <c r="H14" s="5">
        <v>0</v>
      </c>
      <c r="I14" s="5">
        <v>0</v>
      </c>
      <c r="J14" s="5">
        <v>598.84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11">
        <v>-392.39000000000044</v>
      </c>
      <c r="R14" s="5"/>
      <c r="S14" s="5">
        <v>85.548571428571435</v>
      </c>
      <c r="T14" s="5">
        <v>85.548571428571435</v>
      </c>
      <c r="U14" s="12">
        <v>-306.84142857142899</v>
      </c>
      <c r="W14" s="5">
        <f>+U14</f>
        <v>-306.84142857142899</v>
      </c>
    </row>
    <row r="15" spans="1:23" x14ac:dyDescent="0.35">
      <c r="A15" t="s">
        <v>17</v>
      </c>
      <c r="B15" t="s">
        <v>5</v>
      </c>
      <c r="C15" s="4">
        <v>-18247.02</v>
      </c>
      <c r="D15" s="5">
        <v>0</v>
      </c>
      <c r="E15" s="4">
        <v>0</v>
      </c>
      <c r="F15" s="5">
        <v>0</v>
      </c>
      <c r="G15" s="5">
        <v>-18557.22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11">
        <v>-36804.240000000005</v>
      </c>
      <c r="R15" s="5"/>
      <c r="S15" s="5">
        <v>0</v>
      </c>
      <c r="T15" s="5">
        <v>0</v>
      </c>
      <c r="U15" s="12">
        <v>-36804.240000000005</v>
      </c>
      <c r="W15" s="5">
        <f>+U15</f>
        <v>-36804.240000000005</v>
      </c>
    </row>
    <row r="16" spans="1:23" x14ac:dyDescent="0.35">
      <c r="A16" t="s">
        <v>18</v>
      </c>
      <c r="B16" t="s">
        <v>5</v>
      </c>
      <c r="C16" s="4">
        <v>0</v>
      </c>
      <c r="D16" s="5">
        <v>0</v>
      </c>
      <c r="E16" s="4">
        <v>0</v>
      </c>
      <c r="F16" s="5">
        <v>0</v>
      </c>
      <c r="G16" s="5">
        <v>-108.69000000000005</v>
      </c>
      <c r="H16" s="5">
        <v>2543.11</v>
      </c>
      <c r="I16" s="5">
        <v>2238.81</v>
      </c>
      <c r="J16" s="5">
        <v>1717.16</v>
      </c>
      <c r="K16" s="5">
        <v>2630.07</v>
      </c>
      <c r="L16" s="5">
        <v>2337.98</v>
      </c>
      <c r="M16" s="5">
        <v>2173.61</v>
      </c>
      <c r="N16" s="5">
        <v>2543.11</v>
      </c>
      <c r="O16" s="5">
        <v>2477.91</v>
      </c>
      <c r="P16" s="5">
        <v>0</v>
      </c>
      <c r="Q16" s="11">
        <v>18553.07</v>
      </c>
      <c r="R16" s="5"/>
      <c r="S16" s="5">
        <v>2630.07</v>
      </c>
      <c r="T16" s="5">
        <v>2630.07</v>
      </c>
      <c r="U16" s="12">
        <v>21183.14</v>
      </c>
      <c r="W16" s="5">
        <f>+U16</f>
        <v>21183.14</v>
      </c>
    </row>
    <row r="17" spans="1:21" x14ac:dyDescent="0.35">
      <c r="A17" t="s">
        <v>19</v>
      </c>
      <c r="B17" t="s">
        <v>5</v>
      </c>
      <c r="C17" s="4">
        <v>0</v>
      </c>
      <c r="D17" s="5">
        <v>0</v>
      </c>
      <c r="E17" s="4">
        <v>0</v>
      </c>
      <c r="F17" s="5">
        <v>0</v>
      </c>
      <c r="G17" s="5">
        <v>9368.2799999999988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11">
        <v>9368.2799999999988</v>
      </c>
      <c r="R17" s="5"/>
      <c r="S17" s="5">
        <v>0</v>
      </c>
      <c r="T17" s="5">
        <v>0</v>
      </c>
      <c r="U17" s="12">
        <v>9368.2799999999988</v>
      </c>
    </row>
    <row r="18" spans="1:21" x14ac:dyDescent="0.35">
      <c r="A18" t="s">
        <v>19</v>
      </c>
      <c r="B18" t="s">
        <v>20</v>
      </c>
      <c r="C18" s="4">
        <v>0</v>
      </c>
      <c r="D18" s="5">
        <v>0</v>
      </c>
      <c r="E18" s="4">
        <v>0</v>
      </c>
      <c r="F18" s="5">
        <v>0</v>
      </c>
      <c r="G18" s="5">
        <v>960.09000000000015</v>
      </c>
      <c r="H18" s="5">
        <v>1847.55</v>
      </c>
      <c r="I18" s="5">
        <v>2043.2</v>
      </c>
      <c r="J18" s="5">
        <v>2217.06</v>
      </c>
      <c r="K18" s="5">
        <v>3021.35</v>
      </c>
      <c r="L18" s="5">
        <v>3651.62</v>
      </c>
      <c r="M18" s="5">
        <v>0</v>
      </c>
      <c r="N18" s="5">
        <v>2499.67</v>
      </c>
      <c r="O18" s="5">
        <v>1521.54</v>
      </c>
      <c r="P18" s="5">
        <v>0</v>
      </c>
      <c r="Q18" s="11">
        <v>17762.079999999998</v>
      </c>
      <c r="R18" s="5"/>
      <c r="S18" s="5">
        <v>3021.35</v>
      </c>
      <c r="T18" s="5">
        <v>3021.35</v>
      </c>
      <c r="U18" s="12">
        <v>20783.429999999997</v>
      </c>
    </row>
    <row r="19" spans="1:21" x14ac:dyDescent="0.35">
      <c r="A19" t="s">
        <v>19</v>
      </c>
      <c r="B19" t="s">
        <v>21</v>
      </c>
      <c r="C19" s="4">
        <v>0</v>
      </c>
      <c r="D19" s="5">
        <v>0</v>
      </c>
      <c r="E19" s="4">
        <v>0</v>
      </c>
      <c r="F19" s="5">
        <v>0</v>
      </c>
      <c r="G19" s="5">
        <v>2156.0599999999995</v>
      </c>
      <c r="H19" s="5">
        <v>11745.64</v>
      </c>
      <c r="I19" s="5">
        <v>15447.25</v>
      </c>
      <c r="J19" s="5">
        <v>11325.98</v>
      </c>
      <c r="K19" s="5">
        <v>5644.91</v>
      </c>
      <c r="L19" s="5">
        <v>12606.96</v>
      </c>
      <c r="M19" s="5">
        <v>15005.92</v>
      </c>
      <c r="N19" s="5">
        <v>12056.68</v>
      </c>
      <c r="O19" s="5">
        <v>9315.2800000000007</v>
      </c>
      <c r="P19" s="5">
        <v>0</v>
      </c>
      <c r="Q19" s="11">
        <v>95304.68</v>
      </c>
      <c r="R19" s="5"/>
      <c r="S19" s="5">
        <v>15447.25</v>
      </c>
      <c r="T19" s="5">
        <v>15447.25</v>
      </c>
      <c r="U19" s="12">
        <v>110751.93</v>
      </c>
    </row>
    <row r="20" spans="1:21" x14ac:dyDescent="0.35">
      <c r="A20" t="s">
        <v>19</v>
      </c>
      <c r="B20" t="s">
        <v>22</v>
      </c>
      <c r="C20" s="4">
        <v>0</v>
      </c>
      <c r="D20" s="5">
        <v>0</v>
      </c>
      <c r="E20" s="4">
        <v>0</v>
      </c>
      <c r="F20" s="5">
        <v>0</v>
      </c>
      <c r="G20" s="5">
        <v>1866.2200000000003</v>
      </c>
      <c r="H20" s="5">
        <v>6368.68</v>
      </c>
      <c r="I20" s="5">
        <v>6759.92</v>
      </c>
      <c r="J20" s="5">
        <v>6086.07</v>
      </c>
      <c r="K20" s="5">
        <v>4545.5600000000004</v>
      </c>
      <c r="L20" s="5">
        <v>6284.42</v>
      </c>
      <c r="M20" s="5">
        <v>3316.12</v>
      </c>
      <c r="N20" s="5">
        <v>3975.06</v>
      </c>
      <c r="O20" s="5">
        <v>5924.35</v>
      </c>
      <c r="P20" s="5">
        <v>0</v>
      </c>
      <c r="Q20" s="11">
        <v>45126.400000000001</v>
      </c>
      <c r="R20" s="5"/>
      <c r="S20" s="5">
        <v>6759.92</v>
      </c>
      <c r="T20" s="5">
        <v>6759.92</v>
      </c>
      <c r="U20" s="12">
        <v>51886.32</v>
      </c>
    </row>
    <row r="21" spans="1:21" x14ac:dyDescent="0.35">
      <c r="A21" t="s">
        <v>19</v>
      </c>
      <c r="B21" t="s">
        <v>23</v>
      </c>
      <c r="C21" s="4">
        <v>0</v>
      </c>
      <c r="D21" s="5">
        <v>0</v>
      </c>
      <c r="E21" s="4">
        <v>0</v>
      </c>
      <c r="F21" s="5">
        <v>0</v>
      </c>
      <c r="G21" s="5">
        <v>-2854.3100000000013</v>
      </c>
      <c r="H21" s="5">
        <v>6685.28</v>
      </c>
      <c r="I21" s="5">
        <v>6520.9</v>
      </c>
      <c r="J21" s="5">
        <v>9380.41</v>
      </c>
      <c r="K21" s="5">
        <v>5480.22</v>
      </c>
      <c r="L21" s="5">
        <v>8870.98</v>
      </c>
      <c r="M21" s="5">
        <v>8774.4500000000007</v>
      </c>
      <c r="N21" s="5">
        <v>6895.77</v>
      </c>
      <c r="O21" s="5">
        <v>6803.37</v>
      </c>
      <c r="P21" s="5">
        <v>0</v>
      </c>
      <c r="Q21" s="11">
        <v>56557.07</v>
      </c>
      <c r="R21" s="5"/>
      <c r="S21" s="5">
        <v>9380.41</v>
      </c>
      <c r="T21" s="5">
        <v>9380.41</v>
      </c>
      <c r="U21" s="12">
        <v>65937.48</v>
      </c>
    </row>
    <row r="22" spans="1:21" x14ac:dyDescent="0.35">
      <c r="A22" t="s">
        <v>19</v>
      </c>
      <c r="B22" t="s">
        <v>24</v>
      </c>
      <c r="C22" s="4">
        <v>0</v>
      </c>
      <c r="D22" s="5">
        <v>0</v>
      </c>
      <c r="E22" s="4">
        <v>0</v>
      </c>
      <c r="F22" s="5">
        <v>0</v>
      </c>
      <c r="G22" s="5">
        <v>8424.1899999999987</v>
      </c>
      <c r="H22" s="5">
        <v>4847.1099999999997</v>
      </c>
      <c r="I22" s="5">
        <v>12563.18</v>
      </c>
      <c r="J22" s="5">
        <v>5477.49</v>
      </c>
      <c r="K22" s="5">
        <v>5597.15</v>
      </c>
      <c r="L22" s="5">
        <v>7098.08</v>
      </c>
      <c r="M22" s="5">
        <v>6337.32</v>
      </c>
      <c r="N22" s="5">
        <v>4282.04</v>
      </c>
      <c r="O22" s="5">
        <v>4608.04</v>
      </c>
      <c r="P22" s="5">
        <v>0</v>
      </c>
      <c r="Q22" s="11">
        <v>59234.600000000006</v>
      </c>
      <c r="R22" s="5"/>
      <c r="S22" s="5">
        <v>12563.18</v>
      </c>
      <c r="T22" s="5">
        <v>12563.18</v>
      </c>
      <c r="U22" s="12">
        <v>71797.78</v>
      </c>
    </row>
    <row r="23" spans="1:21" x14ac:dyDescent="0.35">
      <c r="A23" t="s">
        <v>19</v>
      </c>
      <c r="B23" t="s">
        <v>25</v>
      </c>
      <c r="C23" s="4">
        <v>0</v>
      </c>
      <c r="D23" s="5">
        <v>0</v>
      </c>
      <c r="E23" s="4">
        <v>0</v>
      </c>
      <c r="F23" s="5">
        <v>0</v>
      </c>
      <c r="G23" s="5">
        <v>-1289.4199999999992</v>
      </c>
      <c r="H23" s="5">
        <v>4294.26</v>
      </c>
      <c r="I23" s="5">
        <v>5412.24</v>
      </c>
      <c r="J23" s="5">
        <v>3849.96</v>
      </c>
      <c r="K23" s="5">
        <v>4260.3000000000011</v>
      </c>
      <c r="L23" s="5">
        <v>3272.61</v>
      </c>
      <c r="M23" s="5">
        <v>3934.21</v>
      </c>
      <c r="N23" s="5">
        <v>4586.32</v>
      </c>
      <c r="O23" s="5">
        <v>3238.71</v>
      </c>
      <c r="P23" s="5">
        <v>0</v>
      </c>
      <c r="Q23" s="11">
        <v>31559.190000000002</v>
      </c>
      <c r="R23" s="5"/>
      <c r="S23" s="5">
        <v>5412.24</v>
      </c>
      <c r="T23" s="5">
        <v>5412.24</v>
      </c>
      <c r="U23" s="12">
        <v>36971.43</v>
      </c>
    </row>
    <row r="24" spans="1:21" x14ac:dyDescent="0.35">
      <c r="A24" t="s">
        <v>19</v>
      </c>
      <c r="B24" t="s">
        <v>26</v>
      </c>
      <c r="C24" s="4">
        <v>0</v>
      </c>
      <c r="D24" s="5">
        <v>0</v>
      </c>
      <c r="E24" s="4">
        <v>0</v>
      </c>
      <c r="F24" s="5">
        <v>0</v>
      </c>
      <c r="G24" s="5">
        <v>-7974.5099999999993</v>
      </c>
      <c r="H24" s="5">
        <v>8588.58</v>
      </c>
      <c r="I24" s="5">
        <v>5504.71</v>
      </c>
      <c r="J24" s="5">
        <v>11693.75</v>
      </c>
      <c r="K24" s="5">
        <v>6455.58</v>
      </c>
      <c r="L24" s="5">
        <v>5694.9</v>
      </c>
      <c r="M24" s="5">
        <v>9934.6200000000008</v>
      </c>
      <c r="N24" s="5">
        <v>9054.44</v>
      </c>
      <c r="O24" s="5">
        <v>6033.11</v>
      </c>
      <c r="P24" s="5">
        <v>0</v>
      </c>
      <c r="Q24" s="11">
        <v>54985.180000000008</v>
      </c>
      <c r="R24" s="5"/>
      <c r="S24" s="5">
        <v>11693.75</v>
      </c>
      <c r="T24" s="5">
        <v>11693.75</v>
      </c>
      <c r="U24" s="12">
        <v>66678.930000000008</v>
      </c>
    </row>
    <row r="25" spans="1:21" x14ac:dyDescent="0.35">
      <c r="A25" t="s">
        <v>19</v>
      </c>
      <c r="B25" t="s">
        <v>27</v>
      </c>
      <c r="C25" s="4">
        <v>0</v>
      </c>
      <c r="D25" s="5">
        <v>0</v>
      </c>
      <c r="E25" s="4">
        <v>0</v>
      </c>
      <c r="F25" s="5">
        <v>0</v>
      </c>
      <c r="G25" s="5">
        <v>3465.45</v>
      </c>
      <c r="H25" s="5">
        <v>6110.53</v>
      </c>
      <c r="I25" s="5">
        <v>6020.78</v>
      </c>
      <c r="J25" s="5">
        <v>4931.3900000000003</v>
      </c>
      <c r="K25" s="5">
        <v>10454.959999999999</v>
      </c>
      <c r="L25" s="5">
        <v>6020.81</v>
      </c>
      <c r="M25" s="5">
        <v>3445.19</v>
      </c>
      <c r="N25" s="5">
        <v>4695.05</v>
      </c>
      <c r="O25" s="5">
        <v>3816.01</v>
      </c>
      <c r="P25" s="5">
        <v>0</v>
      </c>
      <c r="Q25" s="11">
        <v>48960.170000000006</v>
      </c>
      <c r="R25" s="5"/>
      <c r="S25" s="5">
        <v>10454.959999999999</v>
      </c>
      <c r="T25" s="5">
        <v>10454.959999999999</v>
      </c>
      <c r="U25" s="12">
        <v>59415.130000000005</v>
      </c>
    </row>
    <row r="26" spans="1:21" x14ac:dyDescent="0.35">
      <c r="A26" t="s">
        <v>19</v>
      </c>
      <c r="B26" t="s">
        <v>28</v>
      </c>
      <c r="C26" s="4">
        <v>0</v>
      </c>
      <c r="D26" s="5">
        <v>0</v>
      </c>
      <c r="E26" s="4">
        <v>0</v>
      </c>
      <c r="F26" s="5">
        <v>0</v>
      </c>
      <c r="G26" s="5">
        <v>-11737.55</v>
      </c>
      <c r="H26" s="5">
        <v>7970.4</v>
      </c>
      <c r="I26" s="5">
        <v>14705.59</v>
      </c>
      <c r="J26" s="5">
        <v>13544.17</v>
      </c>
      <c r="K26" s="5">
        <v>5542.73</v>
      </c>
      <c r="L26" s="5">
        <v>10916.93</v>
      </c>
      <c r="M26" s="5">
        <v>12036.22</v>
      </c>
      <c r="N26" s="5">
        <v>7327.77</v>
      </c>
      <c r="O26" s="5">
        <v>9141.36</v>
      </c>
      <c r="P26" s="5">
        <v>0</v>
      </c>
      <c r="Q26" s="11">
        <v>69447.62000000001</v>
      </c>
      <c r="R26" s="5"/>
      <c r="S26" s="5">
        <v>14705.59</v>
      </c>
      <c r="T26" s="5">
        <v>14705.59</v>
      </c>
      <c r="U26" s="12">
        <v>84153.21</v>
      </c>
    </row>
    <row r="27" spans="1:21" x14ac:dyDescent="0.35">
      <c r="A27" t="s">
        <v>19</v>
      </c>
      <c r="B27" t="s">
        <v>29</v>
      </c>
      <c r="C27" s="4">
        <v>0</v>
      </c>
      <c r="D27" s="5">
        <v>0</v>
      </c>
      <c r="E27" s="4">
        <v>0</v>
      </c>
      <c r="F27" s="5">
        <v>0</v>
      </c>
      <c r="G27" s="5">
        <v>-1033.8500000000004</v>
      </c>
      <c r="H27" s="5">
        <v>4564.53</v>
      </c>
      <c r="I27" s="5">
        <v>8411.86</v>
      </c>
      <c r="J27" s="5">
        <v>7240.83</v>
      </c>
      <c r="K27" s="5">
        <v>6774.88</v>
      </c>
      <c r="L27" s="5">
        <v>7122.61</v>
      </c>
      <c r="M27" s="5">
        <v>5579.36</v>
      </c>
      <c r="N27" s="5">
        <v>5927.15</v>
      </c>
      <c r="O27" s="5">
        <v>5694.84</v>
      </c>
      <c r="P27" s="5">
        <v>0</v>
      </c>
      <c r="Q27" s="11">
        <v>50282.210000000006</v>
      </c>
      <c r="R27" s="5"/>
      <c r="S27" s="5">
        <v>8411.86</v>
      </c>
      <c r="T27" s="5">
        <v>8411.86</v>
      </c>
      <c r="U27" s="12">
        <v>58694.070000000007</v>
      </c>
    </row>
    <row r="28" spans="1:21" x14ac:dyDescent="0.35">
      <c r="A28" t="s">
        <v>19</v>
      </c>
      <c r="B28" t="s">
        <v>30</v>
      </c>
      <c r="C28" s="4">
        <v>0</v>
      </c>
      <c r="D28" s="5">
        <v>0</v>
      </c>
      <c r="E28" s="4">
        <v>0</v>
      </c>
      <c r="F28" s="5">
        <v>0</v>
      </c>
      <c r="G28" s="5">
        <v>7032.5299999999988</v>
      </c>
      <c r="H28" s="5">
        <v>9585.58</v>
      </c>
      <c r="I28" s="5">
        <v>9445.66</v>
      </c>
      <c r="J28" s="5">
        <v>7511.1</v>
      </c>
      <c r="K28" s="5">
        <v>4825.3999999999996</v>
      </c>
      <c r="L28" s="5">
        <v>7672.87</v>
      </c>
      <c r="M28" s="5">
        <v>7629.37</v>
      </c>
      <c r="N28" s="5">
        <v>5803.58</v>
      </c>
      <c r="O28" s="5">
        <v>7470.29</v>
      </c>
      <c r="P28" s="5">
        <v>0</v>
      </c>
      <c r="Q28" s="11">
        <v>66976.38</v>
      </c>
      <c r="R28" s="5"/>
      <c r="S28" s="5">
        <v>9585.58</v>
      </c>
      <c r="T28" s="5">
        <v>9585.58</v>
      </c>
      <c r="U28" s="12">
        <v>76561.960000000006</v>
      </c>
    </row>
    <row r="29" spans="1:21" x14ac:dyDescent="0.35">
      <c r="A29" t="s">
        <v>19</v>
      </c>
      <c r="B29" t="s">
        <v>31</v>
      </c>
      <c r="C29" s="4">
        <v>0</v>
      </c>
      <c r="D29" s="5">
        <v>0</v>
      </c>
      <c r="E29" s="4">
        <v>0</v>
      </c>
      <c r="F29" s="5">
        <v>0</v>
      </c>
      <c r="G29" s="5">
        <v>-543.35999999999967</v>
      </c>
      <c r="H29" s="5">
        <v>3195.24</v>
      </c>
      <c r="I29" s="5">
        <v>5368.72</v>
      </c>
      <c r="J29" s="5">
        <v>2744.29</v>
      </c>
      <c r="K29" s="5">
        <v>2359.7200000000003</v>
      </c>
      <c r="L29" s="5">
        <v>3011.7699999999995</v>
      </c>
      <c r="M29" s="5">
        <v>2946.61</v>
      </c>
      <c r="N29" s="5">
        <v>1217.2</v>
      </c>
      <c r="O29" s="5">
        <v>1347.64</v>
      </c>
      <c r="P29" s="5">
        <v>0</v>
      </c>
      <c r="Q29" s="11">
        <v>21647.83</v>
      </c>
      <c r="R29" s="5"/>
      <c r="S29" s="5">
        <v>5368.72</v>
      </c>
      <c r="T29" s="5">
        <v>5368.72</v>
      </c>
      <c r="U29" s="12">
        <v>27016.550000000003</v>
      </c>
    </row>
    <row r="30" spans="1:21" x14ac:dyDescent="0.35">
      <c r="A30" t="s">
        <v>19</v>
      </c>
      <c r="B30" t="s">
        <v>32</v>
      </c>
      <c r="C30" s="4">
        <v>0</v>
      </c>
      <c r="D30" s="5">
        <v>0</v>
      </c>
      <c r="E30" s="4">
        <v>0</v>
      </c>
      <c r="F30" s="5">
        <v>0</v>
      </c>
      <c r="G30" s="5">
        <v>6489.2299999999977</v>
      </c>
      <c r="H30" s="5">
        <v>15798</v>
      </c>
      <c r="I30" s="5">
        <v>13182.92</v>
      </c>
      <c r="J30" s="5">
        <v>14599.8</v>
      </c>
      <c r="K30" s="5">
        <v>12335.36</v>
      </c>
      <c r="L30" s="5">
        <v>15525</v>
      </c>
      <c r="M30" s="5">
        <v>13958.53</v>
      </c>
      <c r="N30" s="5">
        <v>14305.02</v>
      </c>
      <c r="O30" s="5">
        <v>10883.02</v>
      </c>
      <c r="P30" s="5">
        <v>0</v>
      </c>
      <c r="Q30" s="11">
        <v>117076.88</v>
      </c>
      <c r="R30" s="5"/>
      <c r="S30" s="5">
        <v>15798</v>
      </c>
      <c r="T30" s="5">
        <v>15798</v>
      </c>
      <c r="U30" s="12">
        <v>132874.88</v>
      </c>
    </row>
    <row r="31" spans="1:21" x14ac:dyDescent="0.35">
      <c r="A31" t="s">
        <v>19</v>
      </c>
      <c r="B31" t="s">
        <v>33</v>
      </c>
      <c r="C31" s="4">
        <v>0</v>
      </c>
      <c r="D31" s="5">
        <v>0</v>
      </c>
      <c r="E31" s="4">
        <v>0</v>
      </c>
      <c r="F31" s="5">
        <v>0</v>
      </c>
      <c r="G31" s="5">
        <v>-3108.25</v>
      </c>
      <c r="H31" s="5">
        <v>5613.35</v>
      </c>
      <c r="I31" s="5">
        <v>6694.58</v>
      </c>
      <c r="J31" s="5">
        <v>4273.8500000000004</v>
      </c>
      <c r="K31" s="5">
        <v>2934.3099999999995</v>
      </c>
      <c r="L31" s="5">
        <v>5326.7199999999993</v>
      </c>
      <c r="M31" s="5">
        <v>3955.95</v>
      </c>
      <c r="N31" s="5">
        <v>4412.41</v>
      </c>
      <c r="O31" s="5">
        <v>3685.65</v>
      </c>
      <c r="P31" s="5">
        <v>0</v>
      </c>
      <c r="Q31" s="11">
        <v>33788.57</v>
      </c>
      <c r="R31" s="5"/>
      <c r="S31" s="5">
        <v>6694.58</v>
      </c>
      <c r="T31" s="5">
        <v>6694.58</v>
      </c>
      <c r="U31" s="12">
        <v>40483.15</v>
      </c>
    </row>
    <row r="32" spans="1:21" x14ac:dyDescent="0.35">
      <c r="A32" t="s">
        <v>19</v>
      </c>
      <c r="B32" t="s">
        <v>34</v>
      </c>
      <c r="C32" s="4">
        <v>0</v>
      </c>
      <c r="D32" s="5">
        <v>0</v>
      </c>
      <c r="E32" s="4">
        <v>0</v>
      </c>
      <c r="F32" s="5">
        <v>0</v>
      </c>
      <c r="G32" s="5">
        <v>-2492.8899999999994</v>
      </c>
      <c r="H32" s="5">
        <v>8038.35</v>
      </c>
      <c r="I32" s="5">
        <v>15326.24</v>
      </c>
      <c r="J32" s="5">
        <v>11079.86</v>
      </c>
      <c r="K32" s="5">
        <v>8518.2199999999993</v>
      </c>
      <c r="L32" s="5">
        <v>11774.02</v>
      </c>
      <c r="M32" s="5">
        <v>9141.34</v>
      </c>
      <c r="N32" s="5">
        <v>11673.55</v>
      </c>
      <c r="O32" s="5">
        <v>7585.92</v>
      </c>
      <c r="P32" s="5">
        <v>0</v>
      </c>
      <c r="Q32" s="11">
        <v>80644.61</v>
      </c>
      <c r="R32" s="5"/>
      <c r="S32" s="5">
        <v>15326.24</v>
      </c>
      <c r="T32" s="5">
        <v>15326.24</v>
      </c>
      <c r="U32" s="12">
        <v>95970.85</v>
      </c>
    </row>
    <row r="33" spans="1:23" x14ac:dyDescent="0.35">
      <c r="A33" t="s">
        <v>19</v>
      </c>
      <c r="B33" t="s">
        <v>35</v>
      </c>
      <c r="C33" s="4">
        <v>0</v>
      </c>
      <c r="D33" s="5">
        <v>0</v>
      </c>
      <c r="E33" s="4">
        <v>0</v>
      </c>
      <c r="F33" s="5">
        <v>0</v>
      </c>
      <c r="G33" s="5">
        <v>-1514.7600000000002</v>
      </c>
      <c r="H33" s="5">
        <v>7545.07</v>
      </c>
      <c r="I33" s="5">
        <v>9063.7800000000007</v>
      </c>
      <c r="J33" s="5">
        <v>6842.84</v>
      </c>
      <c r="K33" s="5">
        <v>5036.0200000000004</v>
      </c>
      <c r="L33" s="5">
        <v>5294.06</v>
      </c>
      <c r="M33" s="5">
        <v>4282.03</v>
      </c>
      <c r="N33" s="5">
        <v>7315.56</v>
      </c>
      <c r="O33" s="5">
        <v>5064.49</v>
      </c>
      <c r="P33" s="5">
        <v>0</v>
      </c>
      <c r="Q33" s="11">
        <v>48929.09</v>
      </c>
      <c r="R33" s="5"/>
      <c r="S33" s="5">
        <v>9063.7800000000007</v>
      </c>
      <c r="T33" s="5">
        <v>9063.7800000000007</v>
      </c>
      <c r="U33" s="12">
        <v>57992.869999999995</v>
      </c>
    </row>
    <row r="34" spans="1:23" x14ac:dyDescent="0.35">
      <c r="A34" t="s">
        <v>19</v>
      </c>
      <c r="B34" t="s">
        <v>36</v>
      </c>
      <c r="C34" s="4">
        <v>0</v>
      </c>
      <c r="D34" s="5">
        <v>0</v>
      </c>
      <c r="E34" s="4">
        <v>0</v>
      </c>
      <c r="F34" s="5">
        <v>0</v>
      </c>
      <c r="G34" s="5">
        <v>929.06999999999971</v>
      </c>
      <c r="H34" s="5">
        <v>10013.459999999999</v>
      </c>
      <c r="I34" s="5">
        <v>8820.81</v>
      </c>
      <c r="J34" s="5">
        <v>13899.99</v>
      </c>
      <c r="K34" s="5">
        <v>5044.2299999999996</v>
      </c>
      <c r="L34" s="5">
        <v>8172.84</v>
      </c>
      <c r="M34" s="5">
        <v>8385.9500000000007</v>
      </c>
      <c r="N34" s="5">
        <v>9805.59</v>
      </c>
      <c r="O34" s="5">
        <v>8064.07</v>
      </c>
      <c r="P34" s="5">
        <v>0</v>
      </c>
      <c r="Q34" s="11">
        <v>73136.00999999998</v>
      </c>
      <c r="R34" s="5"/>
      <c r="S34" s="5">
        <v>13899.99</v>
      </c>
      <c r="T34" s="5">
        <v>13899.99</v>
      </c>
      <c r="U34" s="12">
        <v>87035.999999999985</v>
      </c>
    </row>
    <row r="35" spans="1:23" x14ac:dyDescent="0.35">
      <c r="A35" t="s">
        <v>19</v>
      </c>
      <c r="B35" t="s">
        <v>37</v>
      </c>
      <c r="C35" s="4">
        <v>0</v>
      </c>
      <c r="D35" s="5">
        <v>0</v>
      </c>
      <c r="E35" s="4">
        <v>0</v>
      </c>
      <c r="F35" s="5">
        <v>0</v>
      </c>
      <c r="G35" s="5">
        <v>434.63999999999942</v>
      </c>
      <c r="H35" s="5">
        <v>13140.65</v>
      </c>
      <c r="I35" s="5">
        <v>7929.54</v>
      </c>
      <c r="J35" s="5">
        <v>9292.11</v>
      </c>
      <c r="K35" s="5">
        <v>5500.78</v>
      </c>
      <c r="L35" s="5">
        <v>6955.55</v>
      </c>
      <c r="M35" s="5">
        <v>6936.47</v>
      </c>
      <c r="N35" s="5">
        <v>4495.32</v>
      </c>
      <c r="O35" s="5">
        <v>5728.88</v>
      </c>
      <c r="P35" s="5">
        <v>0</v>
      </c>
      <c r="Q35" s="11">
        <v>60413.94</v>
      </c>
      <c r="R35" s="5"/>
      <c r="S35" s="5">
        <v>13140.65</v>
      </c>
      <c r="T35" s="5">
        <v>13140.65</v>
      </c>
      <c r="U35" s="12">
        <v>73554.59</v>
      </c>
    </row>
    <row r="36" spans="1:23" x14ac:dyDescent="0.35">
      <c r="A36" t="s">
        <v>19</v>
      </c>
      <c r="B36" t="s">
        <v>38</v>
      </c>
      <c r="C36" s="4">
        <v>0</v>
      </c>
      <c r="D36" s="5">
        <v>0</v>
      </c>
      <c r="E36" s="4">
        <v>0</v>
      </c>
      <c r="F36" s="5">
        <v>0</v>
      </c>
      <c r="G36" s="5">
        <v>1050.0600000000013</v>
      </c>
      <c r="H36" s="5">
        <v>5325.31</v>
      </c>
      <c r="I36" s="5">
        <v>5545.45</v>
      </c>
      <c r="J36" s="5">
        <v>5163.7</v>
      </c>
      <c r="K36" s="5">
        <v>4324.1499999999996</v>
      </c>
      <c r="L36" s="5">
        <v>5973.33</v>
      </c>
      <c r="M36" s="5">
        <v>5173.1499999999996</v>
      </c>
      <c r="N36" s="5">
        <v>4033.39</v>
      </c>
      <c r="O36" s="5">
        <v>5309.09</v>
      </c>
      <c r="P36" s="5">
        <v>0</v>
      </c>
      <c r="Q36" s="11">
        <v>41897.630000000005</v>
      </c>
      <c r="R36" s="5"/>
      <c r="S36" s="5">
        <v>5973.33</v>
      </c>
      <c r="T36" s="5">
        <v>5973.33</v>
      </c>
      <c r="U36" s="12">
        <v>47870.960000000006</v>
      </c>
    </row>
    <row r="37" spans="1:23" x14ac:dyDescent="0.35">
      <c r="A37" t="s">
        <v>19</v>
      </c>
      <c r="B37" t="s">
        <v>39</v>
      </c>
      <c r="C37" s="4">
        <v>0</v>
      </c>
      <c r="D37" s="5">
        <v>0</v>
      </c>
      <c r="E37" s="4">
        <v>0</v>
      </c>
      <c r="F37" s="5">
        <v>0</v>
      </c>
      <c r="G37" s="5">
        <v>3400.119999999999</v>
      </c>
      <c r="H37" s="5">
        <v>7647.04</v>
      </c>
      <c r="I37" s="5">
        <v>10715.71</v>
      </c>
      <c r="J37" s="5">
        <v>6014.06</v>
      </c>
      <c r="K37" s="5">
        <v>5364.89</v>
      </c>
      <c r="L37" s="5">
        <v>7327.79</v>
      </c>
      <c r="M37" s="5">
        <v>8619.7000000000007</v>
      </c>
      <c r="N37" s="5">
        <v>6129.59</v>
      </c>
      <c r="O37" s="5">
        <v>9718.67</v>
      </c>
      <c r="P37" s="5">
        <v>0</v>
      </c>
      <c r="Q37" s="11">
        <v>64937.569999999992</v>
      </c>
      <c r="R37" s="5"/>
      <c r="S37" s="5">
        <v>10715.71</v>
      </c>
      <c r="T37" s="5">
        <v>10715.71</v>
      </c>
      <c r="U37" s="12">
        <v>75653.279999999999</v>
      </c>
    </row>
    <row r="38" spans="1:23" x14ac:dyDescent="0.35">
      <c r="A38" t="s">
        <v>19</v>
      </c>
      <c r="B38" t="s">
        <v>40</v>
      </c>
      <c r="C38" s="4">
        <v>0</v>
      </c>
      <c r="D38" s="5">
        <v>0</v>
      </c>
      <c r="E38" s="4">
        <v>0</v>
      </c>
      <c r="F38" s="5">
        <v>0</v>
      </c>
      <c r="G38" s="5">
        <v>-652.08999999999969</v>
      </c>
      <c r="H38" s="5">
        <v>4772.4399999999996</v>
      </c>
      <c r="I38" s="5">
        <v>3350.06</v>
      </c>
      <c r="J38" s="5">
        <v>2389.67</v>
      </c>
      <c r="K38" s="5">
        <v>3002.28</v>
      </c>
      <c r="L38" s="5">
        <v>3089.22</v>
      </c>
      <c r="M38" s="5">
        <v>2437.16</v>
      </c>
      <c r="N38" s="5">
        <v>2374.69</v>
      </c>
      <c r="O38" s="5">
        <v>1499.79</v>
      </c>
      <c r="P38" s="5">
        <v>0</v>
      </c>
      <c r="Q38" s="11">
        <v>22263.219999999998</v>
      </c>
      <c r="R38" s="5"/>
      <c r="S38" s="5">
        <v>4772.4399999999996</v>
      </c>
      <c r="T38" s="5">
        <v>4772.4399999999996</v>
      </c>
      <c r="U38" s="12">
        <v>27035.659999999996</v>
      </c>
    </row>
    <row r="39" spans="1:23" x14ac:dyDescent="0.35">
      <c r="A39" t="s">
        <v>19</v>
      </c>
      <c r="B39" t="s">
        <v>41</v>
      </c>
      <c r="C39" s="4">
        <v>0</v>
      </c>
      <c r="D39" s="5">
        <v>0</v>
      </c>
      <c r="E39" s="4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11">
        <v>0</v>
      </c>
      <c r="R39" s="5"/>
      <c r="S39" s="5">
        <v>0</v>
      </c>
      <c r="T39" s="5">
        <v>0</v>
      </c>
      <c r="U39" s="12">
        <v>0</v>
      </c>
    </row>
    <row r="40" spans="1:23" x14ac:dyDescent="0.35">
      <c r="A40" t="s">
        <v>19</v>
      </c>
      <c r="B40" t="s">
        <v>42</v>
      </c>
      <c r="C40" s="4">
        <v>0</v>
      </c>
      <c r="D40" s="5">
        <v>0</v>
      </c>
      <c r="E40" s="4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11">
        <v>0</v>
      </c>
      <c r="R40" s="5"/>
      <c r="S40" s="5">
        <v>0</v>
      </c>
      <c r="T40" s="5">
        <v>0</v>
      </c>
      <c r="U40" s="12">
        <v>0</v>
      </c>
    </row>
    <row r="41" spans="1:23" x14ac:dyDescent="0.35">
      <c r="A41" t="s">
        <v>19</v>
      </c>
      <c r="B41" t="s">
        <v>43</v>
      </c>
      <c r="C41" s="4">
        <v>0</v>
      </c>
      <c r="D41" s="5">
        <v>0</v>
      </c>
      <c r="E41" s="4">
        <v>0</v>
      </c>
      <c r="F41" s="5">
        <v>0</v>
      </c>
      <c r="G41" s="5">
        <v>-3695.04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11">
        <v>-3695.04</v>
      </c>
      <c r="R41" s="5"/>
      <c r="S41" s="5">
        <v>0</v>
      </c>
      <c r="T41" s="5">
        <v>0</v>
      </c>
      <c r="U41" s="12">
        <v>-3695.04</v>
      </c>
    </row>
    <row r="42" spans="1:23" x14ac:dyDescent="0.35">
      <c r="A42" t="s">
        <v>19</v>
      </c>
      <c r="B42" t="s">
        <v>44</v>
      </c>
      <c r="C42" s="4">
        <v>0</v>
      </c>
      <c r="D42" s="5">
        <v>0</v>
      </c>
      <c r="E42" s="4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3695.23</v>
      </c>
      <c r="O42" s="5">
        <v>5849.85</v>
      </c>
      <c r="P42" s="5">
        <v>0</v>
      </c>
      <c r="Q42" s="11">
        <v>9545.08</v>
      </c>
      <c r="R42" s="5"/>
      <c r="S42" s="5">
        <v>5849.85</v>
      </c>
      <c r="T42" s="5">
        <v>5849.85</v>
      </c>
      <c r="U42" s="12">
        <v>15394.93</v>
      </c>
      <c r="W42" s="5">
        <f>SUM(U17:U42)</f>
        <v>1390188.63</v>
      </c>
    </row>
    <row r="43" spans="1:23" x14ac:dyDescent="0.35">
      <c r="A43" t="s">
        <v>45</v>
      </c>
      <c r="B43" t="s">
        <v>5</v>
      </c>
      <c r="C43" s="4">
        <v>0</v>
      </c>
      <c r="D43" s="5">
        <v>0</v>
      </c>
      <c r="E43" s="4">
        <v>0</v>
      </c>
      <c r="F43" s="5">
        <v>0</v>
      </c>
      <c r="G43" s="5">
        <v>-298.84000000000015</v>
      </c>
      <c r="H43" s="5">
        <v>6867.27</v>
      </c>
      <c r="I43" s="5">
        <v>5991.06</v>
      </c>
      <c r="J43" s="5">
        <v>5916.35</v>
      </c>
      <c r="K43" s="5">
        <v>5882.38</v>
      </c>
      <c r="L43" s="5">
        <v>6887.7</v>
      </c>
      <c r="M43" s="5">
        <v>7920.1</v>
      </c>
      <c r="N43" s="5">
        <v>5542.8</v>
      </c>
      <c r="O43" s="5">
        <v>5488.4</v>
      </c>
      <c r="P43" s="5">
        <v>0</v>
      </c>
      <c r="Q43" s="11">
        <v>50197.220000000008</v>
      </c>
      <c r="R43" s="5"/>
      <c r="S43" s="5">
        <v>7920.1</v>
      </c>
      <c r="T43" s="5">
        <v>7920.1</v>
      </c>
      <c r="U43" s="12">
        <v>58117.320000000007</v>
      </c>
      <c r="W43" s="5">
        <f>+U43</f>
        <v>58117.320000000007</v>
      </c>
    </row>
    <row r="44" spans="1:23" x14ac:dyDescent="0.35">
      <c r="A44" t="s">
        <v>46</v>
      </c>
      <c r="B44" t="s">
        <v>5</v>
      </c>
      <c r="C44" s="4">
        <v>0</v>
      </c>
      <c r="D44" s="5">
        <v>0</v>
      </c>
      <c r="E44" s="4">
        <v>0</v>
      </c>
      <c r="F44" s="5">
        <v>0</v>
      </c>
      <c r="G44" s="5">
        <v>-2488.63</v>
      </c>
      <c r="H44" s="5">
        <v>2367.88</v>
      </c>
      <c r="I44" s="5">
        <v>2367.88</v>
      </c>
      <c r="J44" s="5">
        <v>2367.88</v>
      </c>
      <c r="K44" s="5">
        <v>0</v>
      </c>
      <c r="L44" s="5">
        <v>0</v>
      </c>
      <c r="M44" s="5">
        <v>2367.88</v>
      </c>
      <c r="N44" s="5">
        <v>2367.88</v>
      </c>
      <c r="O44" s="5">
        <v>4735.76</v>
      </c>
      <c r="P44" s="5">
        <v>2367.88</v>
      </c>
      <c r="Q44" s="11">
        <v>16454.41</v>
      </c>
      <c r="R44" s="5"/>
      <c r="S44" s="5">
        <v>2367.88</v>
      </c>
      <c r="T44" s="13">
        <v>2367.88</v>
      </c>
      <c r="U44" s="12">
        <v>18822.29</v>
      </c>
      <c r="W44" s="5">
        <f>+U44</f>
        <v>18822.29</v>
      </c>
    </row>
    <row r="45" spans="1:23" x14ac:dyDescent="0.35">
      <c r="A45" t="s">
        <v>47</v>
      </c>
      <c r="B45" t="s">
        <v>5</v>
      </c>
      <c r="C45" s="4">
        <v>0</v>
      </c>
      <c r="D45" s="5">
        <v>0</v>
      </c>
      <c r="E45" s="4">
        <v>0</v>
      </c>
      <c r="F45" s="5">
        <v>0</v>
      </c>
      <c r="G45" s="5">
        <v>-1058.3400000000001</v>
      </c>
      <c r="H45" s="5">
        <v>12801.21</v>
      </c>
      <c r="I45" s="5">
        <v>9444.2900000000009</v>
      </c>
      <c r="J45" s="5">
        <v>13745.39</v>
      </c>
      <c r="K45" s="5">
        <v>10692.8</v>
      </c>
      <c r="L45" s="5">
        <v>12439.84</v>
      </c>
      <c r="M45" s="5">
        <v>9252.83</v>
      </c>
      <c r="N45" s="5">
        <v>13830.96</v>
      </c>
      <c r="O45" s="5">
        <v>8934.8799999999992</v>
      </c>
      <c r="P45" s="5">
        <v>0</v>
      </c>
      <c r="Q45" s="11">
        <v>90083.860000000015</v>
      </c>
      <c r="R45" s="5"/>
      <c r="S45" s="5">
        <v>13830.96</v>
      </c>
      <c r="T45" s="5">
        <v>13830.96</v>
      </c>
      <c r="U45" s="12">
        <v>103914.82</v>
      </c>
      <c r="W45" s="5">
        <f>+U45</f>
        <v>103914.82</v>
      </c>
    </row>
    <row r="46" spans="1:23" x14ac:dyDescent="0.35">
      <c r="A46" t="s">
        <v>48</v>
      </c>
      <c r="B46" t="s">
        <v>5</v>
      </c>
      <c r="C46" s="4">
        <v>0</v>
      </c>
      <c r="D46" s="5">
        <v>0</v>
      </c>
      <c r="E46" s="4">
        <v>0</v>
      </c>
      <c r="F46" s="5">
        <v>43.47</v>
      </c>
      <c r="G46" s="5">
        <v>-747.6099999999999</v>
      </c>
      <c r="H46" s="5">
        <v>468.68</v>
      </c>
      <c r="I46" s="5">
        <v>543.39</v>
      </c>
      <c r="J46" s="5">
        <v>456.45</v>
      </c>
      <c r="K46" s="5">
        <v>412.99</v>
      </c>
      <c r="L46" s="5">
        <v>695.55</v>
      </c>
      <c r="M46" s="5">
        <v>739.03</v>
      </c>
      <c r="N46" s="5">
        <v>1456.31</v>
      </c>
      <c r="O46" s="5">
        <v>0</v>
      </c>
      <c r="P46" s="5">
        <v>0</v>
      </c>
      <c r="Q46" s="11">
        <v>4068.2599999999998</v>
      </c>
      <c r="R46" s="5"/>
      <c r="S46" s="5">
        <v>2912.62</v>
      </c>
      <c r="T46" s="5">
        <v>2912.62</v>
      </c>
      <c r="U46" s="12">
        <v>6980.8799999999992</v>
      </c>
      <c r="W46" s="5">
        <f>+U46</f>
        <v>6980.8799999999992</v>
      </c>
    </row>
    <row r="47" spans="1:23" x14ac:dyDescent="0.35">
      <c r="A47" t="s">
        <v>49</v>
      </c>
      <c r="B47" t="s">
        <v>5</v>
      </c>
      <c r="C47" s="4">
        <v>-106.86</v>
      </c>
      <c r="D47" s="5">
        <v>0</v>
      </c>
      <c r="E47" s="4">
        <v>0</v>
      </c>
      <c r="F47" s="5">
        <v>0</v>
      </c>
      <c r="G47" s="5">
        <v>-376.74</v>
      </c>
      <c r="H47" s="5">
        <v>108.68</v>
      </c>
      <c r="I47" s="5">
        <v>326.04000000000002</v>
      </c>
      <c r="J47" s="5">
        <v>215.54000000000002</v>
      </c>
      <c r="K47" s="5">
        <v>108.68</v>
      </c>
      <c r="L47" s="5">
        <v>0</v>
      </c>
      <c r="M47" s="5">
        <v>0</v>
      </c>
      <c r="N47" s="5">
        <v>108.68</v>
      </c>
      <c r="O47" s="5">
        <v>108.68</v>
      </c>
      <c r="P47" s="5">
        <v>108.68</v>
      </c>
      <c r="Q47" s="11">
        <v>601.38000000000011</v>
      </c>
      <c r="R47" s="5"/>
      <c r="S47" s="5"/>
      <c r="T47" s="5">
        <v>0</v>
      </c>
      <c r="U47" s="12">
        <v>601.38000000000011</v>
      </c>
      <c r="W47" s="5">
        <f>+U47</f>
        <v>601.38000000000011</v>
      </c>
    </row>
    <row r="48" spans="1:23" x14ac:dyDescent="0.35">
      <c r="A48" t="s">
        <v>50</v>
      </c>
      <c r="B48" t="s">
        <v>5</v>
      </c>
      <c r="C48" s="4">
        <v>0</v>
      </c>
      <c r="D48" s="5">
        <v>0</v>
      </c>
      <c r="E48" s="4">
        <v>0</v>
      </c>
      <c r="F48" s="5">
        <v>0</v>
      </c>
      <c r="G48" s="5">
        <v>-440.13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106.86</v>
      </c>
      <c r="P48" s="5">
        <v>0</v>
      </c>
      <c r="Q48" s="11">
        <v>-333.27</v>
      </c>
      <c r="R48" s="5"/>
      <c r="S48" s="5">
        <v>0</v>
      </c>
      <c r="T48" s="5">
        <v>0</v>
      </c>
      <c r="U48" s="12">
        <v>-333.27</v>
      </c>
      <c r="W48" s="5">
        <f t="shared" ref="W48:W53" si="0">+U48</f>
        <v>-333.27</v>
      </c>
    </row>
    <row r="49" spans="1:23" x14ac:dyDescent="0.35">
      <c r="A49" t="s">
        <v>51</v>
      </c>
      <c r="B49" t="s">
        <v>5</v>
      </c>
      <c r="C49" s="4">
        <v>0</v>
      </c>
      <c r="D49" s="5">
        <v>0</v>
      </c>
      <c r="E49" s="4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11">
        <v>0</v>
      </c>
      <c r="R49" s="5"/>
      <c r="S49" s="5">
        <v>0</v>
      </c>
      <c r="T49" s="5">
        <v>0</v>
      </c>
      <c r="U49" s="12">
        <v>0</v>
      </c>
      <c r="W49" s="5">
        <f t="shared" si="0"/>
        <v>0</v>
      </c>
    </row>
    <row r="50" spans="1:23" x14ac:dyDescent="0.35">
      <c r="A50" t="s">
        <v>52</v>
      </c>
      <c r="B50" t="s">
        <v>5</v>
      </c>
      <c r="C50" s="4">
        <v>0</v>
      </c>
      <c r="D50" s="5">
        <v>0</v>
      </c>
      <c r="E50" s="4">
        <v>0</v>
      </c>
      <c r="F50" s="5">
        <v>0</v>
      </c>
      <c r="G50" s="5">
        <v>-192119.59999999998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11">
        <v>-192119.59999999998</v>
      </c>
      <c r="R50" s="5"/>
      <c r="S50" s="5">
        <v>556372.83000000007</v>
      </c>
      <c r="T50" s="5">
        <v>556372.83000000007</v>
      </c>
      <c r="U50" s="12">
        <v>364253.2300000001</v>
      </c>
      <c r="W50" s="5">
        <f t="shared" si="0"/>
        <v>364253.2300000001</v>
      </c>
    </row>
    <row r="51" spans="1:23" x14ac:dyDescent="0.35">
      <c r="A51" t="s">
        <v>53</v>
      </c>
      <c r="B51" t="s">
        <v>5</v>
      </c>
      <c r="C51" s="4">
        <v>0</v>
      </c>
      <c r="D51" s="5">
        <v>0</v>
      </c>
      <c r="E51" s="4">
        <v>0</v>
      </c>
      <c r="F51" s="5">
        <v>0</v>
      </c>
      <c r="G51" s="5">
        <v>-30374.04</v>
      </c>
      <c r="H51" s="5">
        <v>0</v>
      </c>
      <c r="I51" s="5">
        <v>63652.5</v>
      </c>
      <c r="J51" s="5">
        <v>11135.98</v>
      </c>
      <c r="K51" s="5">
        <v>10433.56</v>
      </c>
      <c r="L51" s="5">
        <v>10433.56</v>
      </c>
      <c r="M51" s="5">
        <v>8094.62</v>
      </c>
      <c r="N51" s="5">
        <v>0</v>
      </c>
      <c r="O51" s="5">
        <v>0</v>
      </c>
      <c r="P51" s="5">
        <v>28893.37</v>
      </c>
      <c r="Q51" s="11">
        <v>102269.54999999999</v>
      </c>
      <c r="R51" s="5"/>
      <c r="S51" s="5"/>
      <c r="T51" s="5">
        <v>0</v>
      </c>
      <c r="U51" s="12">
        <v>102269.54999999999</v>
      </c>
      <c r="W51" s="5">
        <f t="shared" si="0"/>
        <v>102269.54999999999</v>
      </c>
    </row>
    <row r="52" spans="1:23" x14ac:dyDescent="0.35">
      <c r="A52" t="s">
        <v>54</v>
      </c>
      <c r="C52" s="4">
        <v>0</v>
      </c>
      <c r="D52" s="5">
        <v>0</v>
      </c>
      <c r="E52" s="4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11">
        <v>0</v>
      </c>
      <c r="R52" s="5"/>
      <c r="S52" s="5"/>
      <c r="T52" s="5">
        <v>0</v>
      </c>
      <c r="U52" s="12">
        <v>0</v>
      </c>
      <c r="W52" s="5">
        <f t="shared" si="0"/>
        <v>0</v>
      </c>
    </row>
    <row r="53" spans="1:23" x14ac:dyDescent="0.35">
      <c r="C53" s="4">
        <v>0</v>
      </c>
      <c r="D53" s="5">
        <v>0</v>
      </c>
      <c r="E53" s="4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11">
        <v>0</v>
      </c>
      <c r="R53" s="5"/>
      <c r="S53" s="5"/>
      <c r="T53" s="5">
        <v>0</v>
      </c>
      <c r="U53" s="12">
        <v>0</v>
      </c>
      <c r="W53" s="5">
        <f t="shared" si="0"/>
        <v>0</v>
      </c>
    </row>
    <row r="54" spans="1:23" ht="15" thickBot="1" x14ac:dyDescent="0.4">
      <c r="A54" s="6"/>
      <c r="B54" s="6"/>
      <c r="C54" s="7">
        <v>-26902.880000000001</v>
      </c>
      <c r="D54" s="8">
        <v>6647.08</v>
      </c>
      <c r="E54" s="7">
        <v>0</v>
      </c>
      <c r="F54" s="8">
        <v>43.47</v>
      </c>
      <c r="G54" s="8">
        <v>-237587.46</v>
      </c>
      <c r="H54" s="8">
        <v>249683.62999999995</v>
      </c>
      <c r="I54" s="8">
        <v>341332.06</v>
      </c>
      <c r="J54" s="8">
        <v>273411.61000000004</v>
      </c>
      <c r="K54" s="8">
        <v>230620.27000000002</v>
      </c>
      <c r="L54" s="8">
        <v>271711.75999999989</v>
      </c>
      <c r="M54" s="8">
        <v>234807.71</v>
      </c>
      <c r="N54" s="8">
        <v>246177.87999999998</v>
      </c>
      <c r="O54" s="8">
        <v>221857.01</v>
      </c>
      <c r="P54" s="8">
        <v>31369.93</v>
      </c>
      <c r="Q54" s="14">
        <v>1843172.07</v>
      </c>
      <c r="R54" s="8">
        <v>0</v>
      </c>
      <c r="S54" s="8">
        <v>896579.22857142868</v>
      </c>
      <c r="T54" s="8">
        <v>896579.22857142868</v>
      </c>
      <c r="U54" s="14">
        <v>2739751.2985714278</v>
      </c>
      <c r="W54" s="16">
        <f>SUM(W4:W53)</f>
        <v>2739751.2985714278</v>
      </c>
    </row>
    <row r="55" spans="1:23" ht="15" thickTop="1" x14ac:dyDescent="0.35"/>
    <row r="58" spans="1:23" ht="29" x14ac:dyDescent="0.35">
      <c r="A58" s="1" t="s">
        <v>0</v>
      </c>
      <c r="B58" s="2" t="s">
        <v>1</v>
      </c>
      <c r="C58" s="1" t="s">
        <v>2</v>
      </c>
      <c r="D58" s="2" t="s">
        <v>3</v>
      </c>
      <c r="E58" s="3">
        <v>44652</v>
      </c>
      <c r="F58" s="3">
        <v>44682</v>
      </c>
      <c r="G58" s="3">
        <v>44713</v>
      </c>
      <c r="H58" s="3">
        <v>44743</v>
      </c>
      <c r="I58" s="3">
        <v>44774</v>
      </c>
      <c r="J58" s="3">
        <v>44805</v>
      </c>
      <c r="K58" s="3">
        <v>44835</v>
      </c>
      <c r="L58" s="3">
        <v>44866</v>
      </c>
      <c r="M58" s="3">
        <v>44896</v>
      </c>
      <c r="N58" s="3">
        <v>44927</v>
      </c>
      <c r="O58" s="3">
        <v>44958</v>
      </c>
      <c r="P58" s="3">
        <v>44986</v>
      </c>
      <c r="Q58" s="9" t="s">
        <v>55</v>
      </c>
      <c r="R58" s="10" t="s">
        <v>2</v>
      </c>
      <c r="S58" s="10" t="s">
        <v>56</v>
      </c>
      <c r="T58" s="10" t="s">
        <v>57</v>
      </c>
      <c r="U58" s="9" t="s">
        <v>58</v>
      </c>
    </row>
    <row r="59" spans="1:23" x14ac:dyDescent="0.35">
      <c r="A59" t="s">
        <v>4</v>
      </c>
      <c r="B59" t="s">
        <v>5</v>
      </c>
      <c r="C59" s="4">
        <v>-2704.68</v>
      </c>
      <c r="D59" s="5">
        <v>4621.6600000000035</v>
      </c>
      <c r="E59" s="4">
        <v>1478.02</v>
      </c>
      <c r="F59" s="5">
        <v>2775.44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11">
        <v>6170.4400000000041</v>
      </c>
      <c r="R59" s="5"/>
      <c r="S59" s="5">
        <v>2775.44</v>
      </c>
      <c r="T59" s="5">
        <v>2775.44</v>
      </c>
      <c r="U59" s="12">
        <v>8945.8800000000047</v>
      </c>
      <c r="W59" s="5">
        <f>+U59</f>
        <v>8945.8800000000047</v>
      </c>
    </row>
    <row r="60" spans="1:23" x14ac:dyDescent="0.35">
      <c r="A60" t="s">
        <v>6</v>
      </c>
      <c r="B60" t="s">
        <v>5</v>
      </c>
      <c r="C60" s="4">
        <v>-78549</v>
      </c>
      <c r="D60" s="5">
        <v>8549</v>
      </c>
      <c r="E60" s="4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11">
        <v>-70000</v>
      </c>
      <c r="R60" s="5"/>
      <c r="S60" s="5"/>
      <c r="T60" s="5">
        <v>0</v>
      </c>
      <c r="U60" s="12">
        <v>-70000</v>
      </c>
      <c r="W60" s="5">
        <f>+U60</f>
        <v>-70000</v>
      </c>
    </row>
    <row r="61" spans="1:23" x14ac:dyDescent="0.35">
      <c r="A61" t="s">
        <v>8</v>
      </c>
      <c r="B61" t="s">
        <v>5</v>
      </c>
      <c r="C61" s="4">
        <v>-70048.73</v>
      </c>
      <c r="D61" s="5">
        <v>3.2741809263825417E-11</v>
      </c>
      <c r="E61" s="4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11">
        <v>-70048.729999999967</v>
      </c>
      <c r="R61" s="5"/>
      <c r="S61" s="5"/>
      <c r="T61" s="5">
        <v>0</v>
      </c>
      <c r="U61" s="12">
        <v>-70048.729999999967</v>
      </c>
    </row>
    <row r="62" spans="1:23" x14ac:dyDescent="0.35">
      <c r="A62" t="s">
        <v>8</v>
      </c>
      <c r="B62" t="s">
        <v>9</v>
      </c>
      <c r="C62" s="4">
        <v>0</v>
      </c>
      <c r="D62" s="5">
        <v>13532.199999999999</v>
      </c>
      <c r="E62" s="4">
        <v>4438.74</v>
      </c>
      <c r="F62" s="5">
        <v>6482.4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11">
        <v>24453.339999999997</v>
      </c>
      <c r="R62" s="5"/>
      <c r="S62" s="5">
        <v>6482.4</v>
      </c>
      <c r="T62" s="5">
        <v>6482.4</v>
      </c>
      <c r="U62" s="12">
        <v>30935.739999999998</v>
      </c>
    </row>
    <row r="63" spans="1:23" x14ac:dyDescent="0.35">
      <c r="A63" t="s">
        <v>8</v>
      </c>
      <c r="B63" t="s">
        <v>10</v>
      </c>
      <c r="C63" s="4">
        <v>0</v>
      </c>
      <c r="D63" s="5">
        <v>18128.64</v>
      </c>
      <c r="E63" s="4">
        <v>13443.04</v>
      </c>
      <c r="F63" s="5">
        <v>14775.91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11">
        <v>46347.59</v>
      </c>
      <c r="R63" s="5"/>
      <c r="S63" s="5">
        <v>14775.91</v>
      </c>
      <c r="T63" s="5">
        <v>14775.91</v>
      </c>
      <c r="U63" s="12">
        <v>61123.5</v>
      </c>
    </row>
    <row r="64" spans="1:23" x14ac:dyDescent="0.35">
      <c r="A64" t="s">
        <v>8</v>
      </c>
      <c r="B64" t="s">
        <v>11</v>
      </c>
      <c r="C64" s="4">
        <v>0</v>
      </c>
      <c r="D64" s="5">
        <v>22490.2</v>
      </c>
      <c r="E64" s="4">
        <v>14914.88</v>
      </c>
      <c r="F64" s="5">
        <v>20339.57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11">
        <v>57744.65</v>
      </c>
      <c r="R64" s="5"/>
      <c r="S64" s="5">
        <v>20339.57</v>
      </c>
      <c r="T64" s="5">
        <v>20339.57</v>
      </c>
      <c r="U64" s="12">
        <v>78084.22</v>
      </c>
    </row>
    <row r="65" spans="1:23" x14ac:dyDescent="0.35">
      <c r="A65" t="s">
        <v>8</v>
      </c>
      <c r="B65" t="s">
        <v>12</v>
      </c>
      <c r="C65" s="4">
        <v>0</v>
      </c>
      <c r="D65" s="5">
        <v>5675.46</v>
      </c>
      <c r="E65" s="4">
        <v>4939.7</v>
      </c>
      <c r="F65" s="5">
        <v>4322.5600000000004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11">
        <v>14937.720000000001</v>
      </c>
      <c r="R65" s="5"/>
      <c r="S65" s="5">
        <v>4322.5600000000004</v>
      </c>
      <c r="T65" s="5">
        <v>4322.5600000000004</v>
      </c>
      <c r="U65" s="12">
        <v>19260.280000000002</v>
      </c>
    </row>
    <row r="66" spans="1:23" x14ac:dyDescent="0.35">
      <c r="A66" t="s">
        <v>8</v>
      </c>
      <c r="B66" t="s">
        <v>13</v>
      </c>
      <c r="C66" s="4">
        <v>0</v>
      </c>
      <c r="D66" s="5">
        <v>29028.32</v>
      </c>
      <c r="E66" s="4">
        <v>15462.4</v>
      </c>
      <c r="F66" s="5">
        <v>14958.46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11">
        <v>59449.18</v>
      </c>
      <c r="R66" s="5"/>
      <c r="S66" s="5">
        <v>14958.46</v>
      </c>
      <c r="T66" s="5">
        <v>14958.46</v>
      </c>
      <c r="U66" s="12">
        <v>74407.64</v>
      </c>
    </row>
    <row r="67" spans="1:23" x14ac:dyDescent="0.35">
      <c r="A67" t="s">
        <v>8</v>
      </c>
      <c r="B67" t="s">
        <v>14</v>
      </c>
      <c r="C67" s="4">
        <v>-1686.1</v>
      </c>
      <c r="D67" s="5">
        <v>9610.32</v>
      </c>
      <c r="E67" s="4">
        <v>3398.26</v>
      </c>
      <c r="F67" s="5">
        <v>7223.97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11">
        <v>18546.45</v>
      </c>
      <c r="R67" s="5"/>
      <c r="S67" s="5">
        <v>7223.97</v>
      </c>
      <c r="T67" s="5">
        <v>7223.97</v>
      </c>
      <c r="U67" s="12">
        <v>25770.420000000002</v>
      </c>
      <c r="W67" s="5">
        <f>SUM(U61:U67)</f>
        <v>219533.07000000004</v>
      </c>
    </row>
    <row r="68" spans="1:23" x14ac:dyDescent="0.35">
      <c r="A68" t="s">
        <v>15</v>
      </c>
      <c r="B68" t="s">
        <v>5</v>
      </c>
      <c r="C68" s="4">
        <v>-1822.3400000000001</v>
      </c>
      <c r="D68" s="5">
        <v>4017.96</v>
      </c>
      <c r="E68" s="4">
        <v>1195.49</v>
      </c>
      <c r="F68" s="5">
        <v>1977.98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11">
        <v>5369.09</v>
      </c>
      <c r="R68" s="5"/>
      <c r="S68" s="5">
        <v>1977.98</v>
      </c>
      <c r="T68" s="5">
        <v>1977.98</v>
      </c>
      <c r="U68" s="12">
        <v>7347.07</v>
      </c>
      <c r="W68" s="5">
        <f>+U68</f>
        <v>7347.07</v>
      </c>
    </row>
    <row r="69" spans="1:23" x14ac:dyDescent="0.35">
      <c r="A69" t="s">
        <v>16</v>
      </c>
      <c r="B69" t="s">
        <v>5</v>
      </c>
      <c r="C69" s="4">
        <v>-7320.01</v>
      </c>
      <c r="D69" s="5">
        <v>7320.01</v>
      </c>
      <c r="E69" s="4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11">
        <v>0</v>
      </c>
      <c r="R69" s="5"/>
      <c r="S69" s="5">
        <v>6418.4699999999993</v>
      </c>
      <c r="T69" s="5">
        <v>6418.4699999999993</v>
      </c>
      <c r="U69" s="12">
        <v>6418.4699999999993</v>
      </c>
      <c r="W69" s="5">
        <f>+U69</f>
        <v>6418.4699999999993</v>
      </c>
    </row>
    <row r="70" spans="1:23" x14ac:dyDescent="0.35">
      <c r="A70" t="s">
        <v>17</v>
      </c>
      <c r="B70" t="s">
        <v>5</v>
      </c>
      <c r="C70" s="4">
        <v>-18247.02</v>
      </c>
      <c r="D70" s="5">
        <v>0</v>
      </c>
      <c r="E70" s="4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11">
        <v>-18247.02</v>
      </c>
      <c r="R70" s="5">
        <v>18247.02</v>
      </c>
      <c r="S70" s="5">
        <v>18557.22</v>
      </c>
      <c r="T70" s="5">
        <v>36804.240000000005</v>
      </c>
      <c r="U70" s="12">
        <v>18557.220000000005</v>
      </c>
      <c r="W70" s="5">
        <f>+U70</f>
        <v>18557.220000000005</v>
      </c>
    </row>
    <row r="71" spans="1:23" x14ac:dyDescent="0.35">
      <c r="A71" t="s">
        <v>18</v>
      </c>
      <c r="B71" t="s">
        <v>5</v>
      </c>
      <c r="C71" s="4">
        <v>-1262.58</v>
      </c>
      <c r="D71" s="5">
        <v>1645.62</v>
      </c>
      <c r="E71" s="4">
        <v>1608.43</v>
      </c>
      <c r="F71" s="5">
        <v>1760.63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11">
        <v>3752.1000000000004</v>
      </c>
      <c r="R71" s="5"/>
      <c r="S71" s="5">
        <v>1760.63</v>
      </c>
      <c r="T71" s="5">
        <v>1760.63</v>
      </c>
      <c r="U71" s="12">
        <v>5512.7300000000005</v>
      </c>
      <c r="W71" s="5">
        <f>+U71</f>
        <v>5512.7300000000005</v>
      </c>
    </row>
    <row r="72" spans="1:23" x14ac:dyDescent="0.35">
      <c r="A72" t="s">
        <v>19</v>
      </c>
      <c r="B72" t="s">
        <v>5</v>
      </c>
      <c r="C72" s="4">
        <v>-76109.070000000007</v>
      </c>
      <c r="D72" s="5">
        <v>2.0008883439004421E-11</v>
      </c>
      <c r="E72" s="4">
        <v>0</v>
      </c>
      <c r="F72" s="5">
        <v>9368.2800000000007</v>
      </c>
      <c r="G72" s="5">
        <v>16396.73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11">
        <v>-50344.06</v>
      </c>
      <c r="R72" s="5"/>
      <c r="S72" s="5">
        <v>-25765.010000000002</v>
      </c>
      <c r="T72" s="5">
        <v>-25765.010000000002</v>
      </c>
      <c r="U72" s="12">
        <v>-76109.070000000007</v>
      </c>
    </row>
    <row r="73" spans="1:23" x14ac:dyDescent="0.35">
      <c r="A73" t="s">
        <v>19</v>
      </c>
      <c r="B73" t="s">
        <v>20</v>
      </c>
      <c r="C73" s="4">
        <v>0</v>
      </c>
      <c r="D73" s="5">
        <v>7321.4800000000005</v>
      </c>
      <c r="E73" s="4">
        <v>1676.39</v>
      </c>
      <c r="F73" s="5">
        <v>1877.85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11">
        <v>10875.720000000001</v>
      </c>
      <c r="R73" s="5"/>
      <c r="S73" s="5">
        <v>1877.85</v>
      </c>
      <c r="T73" s="5">
        <v>1877.85</v>
      </c>
      <c r="U73" s="12">
        <v>12753.570000000002</v>
      </c>
    </row>
    <row r="74" spans="1:23" x14ac:dyDescent="0.35">
      <c r="A74" t="s">
        <v>19</v>
      </c>
      <c r="B74" t="s">
        <v>22</v>
      </c>
      <c r="C74" s="4">
        <v>0</v>
      </c>
      <c r="D74" s="5">
        <v>2842.58</v>
      </c>
      <c r="E74" s="4">
        <v>2045.96</v>
      </c>
      <c r="F74" s="5">
        <v>2515.04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5">
        <v>0</v>
      </c>
      <c r="Q74" s="11">
        <v>7403.58</v>
      </c>
      <c r="R74" s="5"/>
      <c r="S74" s="5">
        <v>2515.04</v>
      </c>
      <c r="T74" s="5">
        <v>2515.04</v>
      </c>
      <c r="U74" s="12">
        <v>9918.619999999999</v>
      </c>
    </row>
    <row r="75" spans="1:23" x14ac:dyDescent="0.35">
      <c r="A75" t="s">
        <v>19</v>
      </c>
      <c r="B75" t="s">
        <v>23</v>
      </c>
      <c r="C75" s="4">
        <v>0</v>
      </c>
      <c r="D75" s="5">
        <v>3975.2799999999993</v>
      </c>
      <c r="E75" s="4">
        <v>5651.4</v>
      </c>
      <c r="F75" s="5">
        <v>8638.86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11">
        <v>18265.54</v>
      </c>
      <c r="R75" s="5"/>
      <c r="S75" s="5">
        <v>8638.86</v>
      </c>
      <c r="T75" s="5">
        <v>8638.86</v>
      </c>
      <c r="U75" s="12">
        <v>26904.400000000001</v>
      </c>
    </row>
    <row r="76" spans="1:23" x14ac:dyDescent="0.35">
      <c r="A76" t="s">
        <v>19</v>
      </c>
      <c r="B76" t="s">
        <v>24</v>
      </c>
      <c r="C76" s="4">
        <v>0</v>
      </c>
      <c r="D76" s="5">
        <v>3208.5999999999995</v>
      </c>
      <c r="E76" s="4">
        <v>4608.1400000000003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11">
        <v>7816.74</v>
      </c>
      <c r="R76" s="5"/>
      <c r="S76" s="5">
        <v>9216.2800000000007</v>
      </c>
      <c r="T76" s="5">
        <v>9216.2800000000007</v>
      </c>
      <c r="U76" s="12">
        <v>17033.02</v>
      </c>
    </row>
    <row r="77" spans="1:23" x14ac:dyDescent="0.35">
      <c r="A77" t="s">
        <v>19</v>
      </c>
      <c r="B77" t="s">
        <v>25</v>
      </c>
      <c r="C77" s="4">
        <v>0</v>
      </c>
      <c r="D77" s="5">
        <v>2521.9</v>
      </c>
      <c r="E77" s="4">
        <v>4502.1000000000004</v>
      </c>
      <c r="F77" s="5">
        <v>3941.22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11">
        <v>10965.22</v>
      </c>
      <c r="R77" s="5"/>
      <c r="S77" s="5">
        <v>3941.22</v>
      </c>
      <c r="T77" s="5">
        <v>3941.22</v>
      </c>
      <c r="U77" s="12">
        <v>14906.439999999999</v>
      </c>
    </row>
    <row r="78" spans="1:23" x14ac:dyDescent="0.35">
      <c r="A78" t="s">
        <v>19</v>
      </c>
      <c r="B78" t="s">
        <v>26</v>
      </c>
      <c r="C78" s="4">
        <v>0</v>
      </c>
      <c r="D78" s="5">
        <v>5898.84</v>
      </c>
      <c r="E78" s="4">
        <v>4608.03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11">
        <v>10506.869999999999</v>
      </c>
      <c r="R78" s="5"/>
      <c r="S78" s="5">
        <v>9216.06</v>
      </c>
      <c r="T78" s="5">
        <v>9216.06</v>
      </c>
      <c r="U78" s="12">
        <v>19722.93</v>
      </c>
    </row>
    <row r="79" spans="1:23" x14ac:dyDescent="0.35">
      <c r="A79" t="s">
        <v>19</v>
      </c>
      <c r="B79" t="s">
        <v>27</v>
      </c>
      <c r="C79" s="4">
        <v>0</v>
      </c>
      <c r="D79" s="5">
        <v>5409.8600000000015</v>
      </c>
      <c r="E79" s="4">
        <v>3989.95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11">
        <v>9399.8100000000013</v>
      </c>
      <c r="R79" s="5"/>
      <c r="S79" s="5">
        <v>7979.9</v>
      </c>
      <c r="T79" s="5">
        <v>7979.9</v>
      </c>
      <c r="U79" s="12">
        <v>17379.71</v>
      </c>
    </row>
    <row r="80" spans="1:23" x14ac:dyDescent="0.35">
      <c r="A80" t="s">
        <v>19</v>
      </c>
      <c r="B80" t="s">
        <v>28</v>
      </c>
      <c r="C80" s="4">
        <v>0</v>
      </c>
      <c r="D80" s="5">
        <v>6051.06</v>
      </c>
      <c r="E80" s="4">
        <v>9237.89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11">
        <v>15288.95</v>
      </c>
      <c r="R80" s="5"/>
      <c r="S80" s="5">
        <v>18475.78</v>
      </c>
      <c r="T80" s="5">
        <v>18475.78</v>
      </c>
      <c r="U80" s="12">
        <v>33764.729999999996</v>
      </c>
    </row>
    <row r="81" spans="1:23" x14ac:dyDescent="0.35">
      <c r="A81" t="s">
        <v>19</v>
      </c>
      <c r="B81" t="s">
        <v>30</v>
      </c>
      <c r="C81" s="4">
        <v>0</v>
      </c>
      <c r="D81" s="5">
        <v>7965.22</v>
      </c>
      <c r="E81" s="4">
        <v>8346.7000000000007</v>
      </c>
      <c r="F81" s="5">
        <v>8955.2999999999993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11">
        <v>25267.22</v>
      </c>
      <c r="R81" s="5"/>
      <c r="S81" s="5">
        <v>8955.2999999999993</v>
      </c>
      <c r="T81" s="5">
        <v>8955.2999999999993</v>
      </c>
      <c r="U81" s="12">
        <v>34222.520000000004</v>
      </c>
    </row>
    <row r="82" spans="1:23" x14ac:dyDescent="0.35">
      <c r="A82" t="s">
        <v>19</v>
      </c>
      <c r="B82" t="s">
        <v>32</v>
      </c>
      <c r="C82" s="4">
        <v>0</v>
      </c>
      <c r="D82" s="5">
        <v>10194.879999999999</v>
      </c>
      <c r="E82" s="4">
        <v>13367.72</v>
      </c>
      <c r="F82" s="5">
        <v>14208.62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11">
        <v>37771.22</v>
      </c>
      <c r="R82" s="5"/>
      <c r="S82" s="5">
        <v>14208.62</v>
      </c>
      <c r="T82" s="5">
        <v>14208.62</v>
      </c>
      <c r="U82" s="12">
        <v>51979.840000000004</v>
      </c>
    </row>
    <row r="83" spans="1:23" x14ac:dyDescent="0.35">
      <c r="A83" t="s">
        <v>19</v>
      </c>
      <c r="B83" t="s">
        <v>31</v>
      </c>
      <c r="C83" s="4">
        <v>0</v>
      </c>
      <c r="D83" s="5">
        <v>1538.8</v>
      </c>
      <c r="E83" s="4">
        <v>2869.2</v>
      </c>
      <c r="F83" s="5">
        <v>2369.23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11">
        <v>6777.23</v>
      </c>
      <c r="R83" s="5"/>
      <c r="S83" s="5">
        <v>2369.23</v>
      </c>
      <c r="T83" s="5">
        <v>2369.23</v>
      </c>
      <c r="U83" s="12">
        <v>9146.4599999999991</v>
      </c>
    </row>
    <row r="84" spans="1:23" x14ac:dyDescent="0.35">
      <c r="A84" t="s">
        <v>19</v>
      </c>
      <c r="B84" t="s">
        <v>29</v>
      </c>
      <c r="C84" s="4">
        <v>0</v>
      </c>
      <c r="D84" s="5">
        <v>4405.3999999999996</v>
      </c>
      <c r="E84" s="4">
        <v>4468.1499999999996</v>
      </c>
      <c r="F84" s="5">
        <v>6653.99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11">
        <v>15527.539999999999</v>
      </c>
      <c r="R84" s="5"/>
      <c r="S84" s="5">
        <v>6653.99</v>
      </c>
      <c r="T84" s="5">
        <v>6653.99</v>
      </c>
      <c r="U84" s="12">
        <v>22181.53</v>
      </c>
    </row>
    <row r="85" spans="1:23" x14ac:dyDescent="0.35">
      <c r="A85" t="s">
        <v>19</v>
      </c>
      <c r="B85" t="s">
        <v>33</v>
      </c>
      <c r="C85" s="4">
        <v>0</v>
      </c>
      <c r="D85" s="5">
        <v>4585.74</v>
      </c>
      <c r="E85" s="4">
        <v>3642.16</v>
      </c>
      <c r="F85" s="5">
        <v>5163.6899999999996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11">
        <v>13391.59</v>
      </c>
      <c r="R85" s="5"/>
      <c r="S85" s="5">
        <v>5163.6899999999996</v>
      </c>
      <c r="T85" s="5">
        <v>5163.6899999999996</v>
      </c>
      <c r="U85" s="12">
        <v>18555.28</v>
      </c>
    </row>
    <row r="86" spans="1:23" x14ac:dyDescent="0.35">
      <c r="A86" t="s">
        <v>19</v>
      </c>
      <c r="B86" t="s">
        <v>34</v>
      </c>
      <c r="C86" s="4">
        <v>0</v>
      </c>
      <c r="D86" s="5">
        <v>5620.98</v>
      </c>
      <c r="E86" s="4">
        <v>7825</v>
      </c>
      <c r="F86" s="5">
        <v>9470.2000000000007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11">
        <v>22916.18</v>
      </c>
      <c r="R86" s="5"/>
      <c r="S86" s="5">
        <v>9470.2000000000007</v>
      </c>
      <c r="T86" s="5">
        <v>9470.2000000000007</v>
      </c>
      <c r="U86" s="12">
        <v>32386.38</v>
      </c>
    </row>
    <row r="87" spans="1:23" x14ac:dyDescent="0.35">
      <c r="A87" t="s">
        <v>19</v>
      </c>
      <c r="B87" t="s">
        <v>35</v>
      </c>
      <c r="C87" s="4">
        <v>0</v>
      </c>
      <c r="D87" s="5">
        <v>4649.82</v>
      </c>
      <c r="E87" s="4">
        <v>5629.69</v>
      </c>
      <c r="F87" s="5">
        <v>6470.59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11">
        <v>16750.099999999999</v>
      </c>
      <c r="R87" s="5"/>
      <c r="S87" s="5">
        <v>6470.59</v>
      </c>
      <c r="T87" s="5">
        <v>6470.59</v>
      </c>
      <c r="U87" s="12">
        <v>23220.69</v>
      </c>
    </row>
    <row r="88" spans="1:23" x14ac:dyDescent="0.35">
      <c r="A88" t="s">
        <v>19</v>
      </c>
      <c r="B88" t="s">
        <v>43</v>
      </c>
      <c r="C88" s="4">
        <v>0</v>
      </c>
      <c r="D88" s="5">
        <v>0</v>
      </c>
      <c r="E88" s="4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11">
        <v>0</v>
      </c>
      <c r="R88" s="5"/>
      <c r="S88" s="5">
        <v>3695.04</v>
      </c>
      <c r="T88" s="5">
        <v>3695.04</v>
      </c>
      <c r="U88" s="12">
        <v>3695.04</v>
      </c>
    </row>
    <row r="89" spans="1:23" x14ac:dyDescent="0.35">
      <c r="A89" t="s">
        <v>19</v>
      </c>
      <c r="B89" t="s">
        <v>39</v>
      </c>
      <c r="C89" s="4">
        <v>0</v>
      </c>
      <c r="D89" s="5">
        <v>4915.7</v>
      </c>
      <c r="E89" s="4">
        <v>7358.97</v>
      </c>
      <c r="F89" s="5">
        <v>6163.59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11">
        <v>18438.260000000002</v>
      </c>
      <c r="R89" s="5"/>
      <c r="S89" s="5">
        <v>6163.59</v>
      </c>
      <c r="T89" s="5">
        <v>6163.59</v>
      </c>
      <c r="U89" s="12">
        <v>24601.850000000002</v>
      </c>
    </row>
    <row r="90" spans="1:23" x14ac:dyDescent="0.35">
      <c r="A90" t="s">
        <v>19</v>
      </c>
      <c r="B90" t="s">
        <v>40</v>
      </c>
      <c r="C90" s="4">
        <v>0</v>
      </c>
      <c r="D90" s="5">
        <v>2009.06</v>
      </c>
      <c r="E90" s="4">
        <v>3555.23</v>
      </c>
      <c r="F90" s="5">
        <v>2021.46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11">
        <v>7585.75</v>
      </c>
      <c r="R90" s="5"/>
      <c r="S90" s="5">
        <v>2021.46</v>
      </c>
      <c r="T90" s="5">
        <v>2021.46</v>
      </c>
      <c r="U90" s="12">
        <v>9607.2099999999991</v>
      </c>
    </row>
    <row r="91" spans="1:23" x14ac:dyDescent="0.35">
      <c r="A91" t="s">
        <v>19</v>
      </c>
      <c r="B91" t="s">
        <v>41</v>
      </c>
      <c r="C91" s="4">
        <v>0</v>
      </c>
      <c r="D91" s="5">
        <v>0</v>
      </c>
      <c r="E91" s="4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11">
        <v>0</v>
      </c>
      <c r="R91" s="5"/>
      <c r="S91" s="5">
        <v>0</v>
      </c>
      <c r="T91" s="5">
        <v>0</v>
      </c>
      <c r="U91" s="12">
        <v>0</v>
      </c>
    </row>
    <row r="92" spans="1:23" x14ac:dyDescent="0.35">
      <c r="A92" t="s">
        <v>19</v>
      </c>
      <c r="B92" t="s">
        <v>42</v>
      </c>
      <c r="C92" s="4">
        <v>0</v>
      </c>
      <c r="D92" s="5">
        <v>0</v>
      </c>
      <c r="E92" s="4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11">
        <v>0</v>
      </c>
      <c r="R92" s="5"/>
      <c r="S92" s="5">
        <v>0</v>
      </c>
      <c r="T92" s="5">
        <v>0</v>
      </c>
      <c r="U92" s="12">
        <v>0</v>
      </c>
    </row>
    <row r="93" spans="1:23" x14ac:dyDescent="0.35">
      <c r="A93" t="s">
        <v>19</v>
      </c>
      <c r="B93" t="s">
        <v>37</v>
      </c>
      <c r="C93" s="4">
        <v>0</v>
      </c>
      <c r="D93" s="5">
        <v>7915.8</v>
      </c>
      <c r="E93" s="4">
        <v>8091.32</v>
      </c>
      <c r="F93" s="5">
        <v>8371.14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11">
        <v>24378.26</v>
      </c>
      <c r="R93" s="5"/>
      <c r="S93" s="5">
        <v>8371.14</v>
      </c>
      <c r="T93" s="5">
        <v>8371.14</v>
      </c>
      <c r="U93" s="12">
        <v>32749.399999999998</v>
      </c>
    </row>
    <row r="94" spans="1:23" x14ac:dyDescent="0.35">
      <c r="A94" t="s">
        <v>19</v>
      </c>
      <c r="B94" t="s">
        <v>38</v>
      </c>
      <c r="C94" s="4">
        <v>0</v>
      </c>
      <c r="D94" s="5">
        <v>3923.2799999999997</v>
      </c>
      <c r="E94" s="4">
        <v>6064.39</v>
      </c>
      <c r="F94" s="5">
        <v>5883.65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11">
        <v>15871.32</v>
      </c>
      <c r="R94" s="5"/>
      <c r="S94" s="5">
        <v>5883.65</v>
      </c>
      <c r="T94" s="5">
        <v>5883.65</v>
      </c>
      <c r="U94" s="12">
        <v>21754.97</v>
      </c>
    </row>
    <row r="95" spans="1:23" x14ac:dyDescent="0.35">
      <c r="A95" t="s">
        <v>19</v>
      </c>
      <c r="B95" t="s">
        <v>36</v>
      </c>
      <c r="C95" s="4">
        <v>0</v>
      </c>
      <c r="D95" s="5">
        <v>6371.78</v>
      </c>
      <c r="E95" s="4">
        <v>5738.37</v>
      </c>
      <c r="F95" s="5">
        <v>8562.7999999999993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11">
        <v>20672.949999999997</v>
      </c>
      <c r="R95" s="5"/>
      <c r="S95" s="5">
        <v>8562.7999999999993</v>
      </c>
      <c r="T95" s="5">
        <v>8562.7999999999993</v>
      </c>
      <c r="U95" s="12">
        <v>29235.749999999996</v>
      </c>
    </row>
    <row r="96" spans="1:23" x14ac:dyDescent="0.35">
      <c r="A96" t="s">
        <v>19</v>
      </c>
      <c r="B96" t="s">
        <v>21</v>
      </c>
      <c r="C96" s="4">
        <v>0</v>
      </c>
      <c r="D96" s="5">
        <v>0</v>
      </c>
      <c r="E96" s="4">
        <v>8240.75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11">
        <v>8240.75</v>
      </c>
      <c r="R96" s="5"/>
      <c r="S96" s="5">
        <v>16481.5</v>
      </c>
      <c r="T96" s="5">
        <v>16481.5</v>
      </c>
      <c r="U96" s="12">
        <v>24722.25</v>
      </c>
      <c r="W96" s="5">
        <f>SUM(U72:U96)</f>
        <v>414333.52</v>
      </c>
    </row>
    <row r="97" spans="1:23" x14ac:dyDescent="0.35">
      <c r="A97" t="s">
        <v>45</v>
      </c>
      <c r="B97" t="s">
        <v>5</v>
      </c>
      <c r="C97" s="4">
        <v>-9818.4500000000007</v>
      </c>
      <c r="D97" s="5">
        <v>8695.82</v>
      </c>
      <c r="E97" s="4">
        <v>6575.2</v>
      </c>
      <c r="F97" s="5">
        <v>6405.35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11">
        <v>11857.919999999998</v>
      </c>
      <c r="R97" s="5"/>
      <c r="S97" s="5">
        <v>6405.35</v>
      </c>
      <c r="T97" s="5">
        <v>6405.35</v>
      </c>
      <c r="U97" s="12">
        <v>18263.269999999997</v>
      </c>
      <c r="W97" s="5">
        <f>+U97</f>
        <v>18263.269999999997</v>
      </c>
    </row>
    <row r="98" spans="1:23" x14ac:dyDescent="0.35">
      <c r="A98" t="s">
        <v>46</v>
      </c>
      <c r="B98" t="s">
        <v>5</v>
      </c>
      <c r="C98" s="4">
        <v>-7103.64</v>
      </c>
      <c r="D98" s="5">
        <v>7103.64</v>
      </c>
      <c r="E98" s="4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11">
        <v>0</v>
      </c>
      <c r="R98" s="5"/>
      <c r="S98" s="5">
        <v>7224.39</v>
      </c>
      <c r="T98" s="5">
        <v>7224.39</v>
      </c>
      <c r="U98" s="12">
        <v>7224.39</v>
      </c>
      <c r="W98" s="5">
        <f t="shared" ref="W98:W104" si="1">+U98</f>
        <v>7224.39</v>
      </c>
    </row>
    <row r="99" spans="1:23" x14ac:dyDescent="0.35">
      <c r="A99" t="s">
        <v>47</v>
      </c>
      <c r="B99" t="s">
        <v>5</v>
      </c>
      <c r="C99" s="4">
        <v>-11764.45</v>
      </c>
      <c r="D99" s="5">
        <v>16141.419999999996</v>
      </c>
      <c r="E99" s="4">
        <v>7830.19</v>
      </c>
      <c r="F99" s="5">
        <v>12471.18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11">
        <v>24678.339999999997</v>
      </c>
      <c r="R99" s="5"/>
      <c r="S99" s="5">
        <v>12471.18</v>
      </c>
      <c r="T99" s="5">
        <v>12471.18</v>
      </c>
      <c r="U99" s="12">
        <v>37149.519999999997</v>
      </c>
      <c r="W99" s="5">
        <f t="shared" si="1"/>
        <v>37149.519999999997</v>
      </c>
    </row>
    <row r="100" spans="1:23" x14ac:dyDescent="0.35">
      <c r="A100" t="s">
        <v>48</v>
      </c>
      <c r="B100" t="s">
        <v>5</v>
      </c>
      <c r="C100" s="4">
        <v>-3321.21</v>
      </c>
      <c r="D100" s="5">
        <v>1731.4600000000003</v>
      </c>
      <c r="E100" s="4">
        <v>1260.7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11">
        <v>-329.04999999999973</v>
      </c>
      <c r="R100" s="5"/>
      <c r="S100" s="5">
        <v>3377.66</v>
      </c>
      <c r="T100" s="5">
        <v>3377.66</v>
      </c>
      <c r="U100" s="12">
        <v>3048.61</v>
      </c>
      <c r="W100" s="5">
        <f t="shared" si="1"/>
        <v>3048.61</v>
      </c>
    </row>
    <row r="101" spans="1:23" x14ac:dyDescent="0.35">
      <c r="A101" t="s">
        <v>60</v>
      </c>
      <c r="B101" t="s">
        <v>5</v>
      </c>
      <c r="C101" s="4">
        <v>0</v>
      </c>
      <c r="D101" s="5">
        <v>6100.6200000000008</v>
      </c>
      <c r="E101" s="4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11">
        <v>6100.6200000000008</v>
      </c>
      <c r="R101" s="5"/>
      <c r="S101" s="5">
        <v>0</v>
      </c>
      <c r="T101" s="5">
        <v>0</v>
      </c>
      <c r="U101" s="12">
        <v>6100.6200000000008</v>
      </c>
      <c r="W101" s="5">
        <f t="shared" si="1"/>
        <v>6100.6200000000008</v>
      </c>
    </row>
    <row r="102" spans="1:23" x14ac:dyDescent="0.35">
      <c r="A102" t="s">
        <v>49</v>
      </c>
      <c r="B102" t="s">
        <v>5</v>
      </c>
      <c r="C102" s="4">
        <v>-555.66999999999996</v>
      </c>
      <c r="D102" s="5">
        <v>213.72</v>
      </c>
      <c r="E102" s="4">
        <v>108.68</v>
      </c>
      <c r="F102" s="5">
        <v>0</v>
      </c>
      <c r="G102" s="5">
        <v>1.82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11">
        <v>-231.44999999999993</v>
      </c>
      <c r="R102" s="5"/>
      <c r="S102" s="5">
        <v>374.92</v>
      </c>
      <c r="T102" s="5">
        <v>374.92</v>
      </c>
      <c r="U102" s="12">
        <v>143.47000000000008</v>
      </c>
      <c r="W102" s="5">
        <f t="shared" si="1"/>
        <v>143.47000000000008</v>
      </c>
    </row>
    <row r="103" spans="1:23" x14ac:dyDescent="0.35">
      <c r="A103" t="s">
        <v>50</v>
      </c>
      <c r="B103" t="s">
        <v>5</v>
      </c>
      <c r="C103" s="4">
        <v>-384.7</v>
      </c>
      <c r="D103" s="5">
        <v>0</v>
      </c>
      <c r="E103" s="4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11">
        <v>-384.7</v>
      </c>
      <c r="R103" s="5"/>
      <c r="S103" s="5">
        <v>440.13</v>
      </c>
      <c r="T103" s="5">
        <v>440.13</v>
      </c>
      <c r="U103" s="12">
        <v>55.430000000000007</v>
      </c>
      <c r="W103" s="5">
        <f t="shared" si="1"/>
        <v>55.430000000000007</v>
      </c>
    </row>
    <row r="104" spans="1:23" x14ac:dyDescent="0.35">
      <c r="A104" t="s">
        <v>51</v>
      </c>
      <c r="B104" t="s">
        <v>5</v>
      </c>
      <c r="C104" s="4">
        <v>-203.04</v>
      </c>
      <c r="D104" s="5">
        <v>203.04</v>
      </c>
      <c r="E104" s="4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11">
        <v>0</v>
      </c>
      <c r="R104" s="5"/>
      <c r="S104" s="5">
        <v>0</v>
      </c>
      <c r="T104" s="5">
        <v>0</v>
      </c>
      <c r="U104" s="12">
        <v>0</v>
      </c>
      <c r="W104" s="5">
        <f t="shared" si="1"/>
        <v>0</v>
      </c>
    </row>
    <row r="105" spans="1:23" x14ac:dyDescent="0.35">
      <c r="C105" s="4">
        <v>0</v>
      </c>
      <c r="D105" s="5">
        <v>0</v>
      </c>
      <c r="E105" s="4">
        <v>0</v>
      </c>
      <c r="F105" s="5">
        <v>0</v>
      </c>
      <c r="G105" s="5">
        <v>0</v>
      </c>
      <c r="H105" s="5">
        <v>0</v>
      </c>
      <c r="I105" s="5">
        <v>0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0</v>
      </c>
      <c r="Q105" s="11">
        <v>0</v>
      </c>
      <c r="R105" s="5"/>
      <c r="S105" s="5"/>
      <c r="T105" s="5">
        <v>0</v>
      </c>
      <c r="U105" s="12">
        <v>0</v>
      </c>
    </row>
    <row r="106" spans="1:23" ht="15" thickBot="1" x14ac:dyDescent="0.4">
      <c r="A106" s="6"/>
      <c r="B106" s="6"/>
      <c r="C106" s="7">
        <v>-290900.69</v>
      </c>
      <c r="D106" s="8">
        <v>266135.17</v>
      </c>
      <c r="E106" s="7">
        <v>198171.24000000005</v>
      </c>
      <c r="F106" s="8">
        <v>204128.95999999996</v>
      </c>
      <c r="G106" s="8">
        <v>16398.55</v>
      </c>
      <c r="H106" s="8">
        <v>0</v>
      </c>
      <c r="I106" s="8">
        <v>0</v>
      </c>
      <c r="J106" s="8">
        <v>0</v>
      </c>
      <c r="K106" s="8">
        <v>0</v>
      </c>
      <c r="L106" s="8">
        <v>0</v>
      </c>
      <c r="M106" s="8">
        <v>0</v>
      </c>
      <c r="N106" s="8">
        <v>0</v>
      </c>
      <c r="O106" s="8">
        <v>0</v>
      </c>
      <c r="P106" s="8">
        <v>0</v>
      </c>
      <c r="Q106" s="14">
        <v>393933.23000000004</v>
      </c>
      <c r="R106" s="8">
        <v>18247.02</v>
      </c>
      <c r="S106" s="8">
        <v>270453.01999999996</v>
      </c>
      <c r="T106" s="8">
        <v>288700.03999999992</v>
      </c>
      <c r="U106" s="14">
        <v>682633.27000000014</v>
      </c>
      <c r="W106" s="5">
        <f>SUM(W59:W105)</f>
        <v>682633.27000000014</v>
      </c>
    </row>
    <row r="107" spans="1:23" ht="15" thickTop="1" x14ac:dyDescent="0.35"/>
  </sheetData>
  <pageMargins left="0.7" right="0.7" top="0.75" bottom="0.75" header="0.3" footer="0.3"/>
  <pageSetup paperSize="9" orientation="portrait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BB97F997AF7F4EB56A0DBD1947EA1C" ma:contentTypeVersion="38" ma:contentTypeDescription="Create a new document." ma:contentTypeScope="" ma:versionID="1c6e59d51233b0a7769e92bd60ed8c91">
  <xsd:schema xmlns:xsd="http://www.w3.org/2001/XMLSchema" xmlns:xs="http://www.w3.org/2001/XMLSchema" xmlns:p="http://schemas.microsoft.com/office/2006/metadata/properties" xmlns:ns1="http://schemas.microsoft.com/sharepoint/v3" xmlns:ns2="af868fb1-1c79-4bf8-baca-b1d08a084315" xmlns:ns3="B4C844B7-D2F3-4C83-9BDD-5A7438F1E0FA" xmlns:ns4="b4c844b7-d2f3-4c83-9bdd-5a7438f1e0fa" targetNamespace="http://schemas.microsoft.com/office/2006/metadata/properties" ma:root="true" ma:fieldsID="4354a6110bfe581f3f08bad17b09d117" ns1:_="" ns2:_="" ns3:_="" ns4:_="">
    <xsd:import namespace="http://schemas.microsoft.com/sharepoint/v3"/>
    <xsd:import namespace="af868fb1-1c79-4bf8-baca-b1d08a084315"/>
    <xsd:import namespace="B4C844B7-D2F3-4C83-9BDD-5A7438F1E0FA"/>
    <xsd:import namespace="b4c844b7-d2f3-4c83-9bdd-5a7438f1e0fa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  <xsd:element ref="ns3:Project_x0020_Stage" minOccurs="0"/>
                <xsd:element ref="ns2:TaxCatchAllLabel" minOccurs="0"/>
                <xsd:element ref="ns4:o84dc1eab2844af88b9f981c0a88e99a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1:_ip_UnifiedCompliancePolicyProperties" minOccurs="0"/>
                <xsd:element ref="ns1:_ip_UnifiedCompliancePolicyUIAction" minOccurs="0"/>
                <xsd:element ref="ns4:MediaServiceLocation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868fb1-1c79-4bf8-baca-b1d08a084315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3" nillable="true" ma:taxonomy="true" ma:internalName="TaxKeywordTaxHTField" ma:taxonomyFieldName="TaxKeyword" ma:displayName="Enterprise Keywords" ma:fieldId="{23f27201-bee3-471e-b2e7-b64fd8b7ca38}" ma:taxonomyMulti="true" ma:sspId="2c8d5fda-b97d-42c6-97e2-f76465e161c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4" nillable="true" ma:displayName="Taxonomy Catch All Column" ma:hidden="true" ma:list="{2c752492-864f-4a05-9286-95ce63db5c3b}" ma:internalName="TaxCatchAll" ma:showField="CatchAllData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7" nillable="true" ma:displayName="Taxonomy Catch All Column1" ma:hidden="true" ma:list="{2c752492-864f-4a05-9286-95ce63db5c3b}" ma:internalName="TaxCatchAllLabel" ma:readOnly="true" ma:showField="CatchAllDataLabel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Project_x0020_Stage" ma:index="5" nillable="true" ma:displayName="Project Stage" ma:format="Dropdown" ma:internalName="Project_x0020_Stage">
      <xsd:simpleType>
        <xsd:restriction base="dms:Choice">
          <xsd:enumeration value="Project management"/>
          <xsd:enumeration value="Opportunity assessment"/>
          <xsd:enumeration value="Project preparation"/>
          <xsd:enumeration value="Business requirements"/>
          <xsd:enumeration value="Alternatives assessment"/>
          <xsd:enumeration value="Analysis"/>
          <xsd:enumeration value="Design"/>
          <xsd:enumeration value="Build and test"/>
          <xsd:enumeration value="Final preparation"/>
          <xsd:enumeration value="Go live and support"/>
          <xsd:enumeration value="Closu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o84dc1eab2844af88b9f981c0a88e99a" ma:index="8" nillable="true" ma:taxonomy="true" ma:internalName="o84dc1eab2844af88b9f981c0a88e99a" ma:taxonomyFieldName="Clients" ma:displayName="Clients" ma:readOnly="false" ma:default="" ma:fieldId="{884dc1ea-b284-4af8-8b9f-981c0a88e99a}" ma:taxonomyMulti="true" ma:sspId="2c8d5fda-b97d-42c6-97e2-f76465e161c0" ma:termSetId="2a3e4493-28cb-4e7f-8a5c-b7f645110608" ma:anchorId="a83c4a81-814d-4d3d-974b-2c8c3ec35a5f" ma:open="false" ma:isKeyword="false">
      <xsd:complexType>
        <xsd:sequence>
          <xsd:element ref="pc:Terms" minOccurs="0" maxOccurs="1"/>
        </xsd:sequence>
      </xsd:complex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Stage xmlns="B4C844B7-D2F3-4C83-9BDD-5A7438F1E0FA" xsi:nil="true"/>
    <_ip_UnifiedCompliancePolicyUIAction xmlns="http://schemas.microsoft.com/sharepoint/v3" xsi:nil="true"/>
    <TaxKeywordTaxHTField xmlns="af868fb1-1c79-4bf8-baca-b1d08a084315">
      <Terms xmlns="http://schemas.microsoft.com/office/infopath/2007/PartnerControls"/>
    </TaxKeywordTaxHTField>
    <lcf76f155ced4ddcb4097134ff3c332f xmlns="b4c844b7-d2f3-4c83-9bdd-5a7438f1e0fa">
      <Terms xmlns="http://schemas.microsoft.com/office/infopath/2007/PartnerControls"/>
    </lcf76f155ced4ddcb4097134ff3c332f>
    <_ip_UnifiedCompliancePolicyProperties xmlns="http://schemas.microsoft.com/sharepoint/v3" xsi:nil="true"/>
    <TaxCatchAll xmlns="af868fb1-1c79-4bf8-baca-b1d08a084315" xsi:nil="true"/>
    <o84dc1eab2844af88b9f981c0a88e99a xmlns="b4c844b7-d2f3-4c83-9bdd-5a7438f1e0fa">
      <Terms xmlns="http://schemas.microsoft.com/office/infopath/2007/PartnerControls"/>
    </o84dc1eab2844af88b9f981c0a88e99a>
  </documentManagement>
</p:properties>
</file>

<file path=customXml/itemProps1.xml><?xml version="1.0" encoding="utf-8"?>
<ds:datastoreItem xmlns:ds="http://schemas.openxmlformats.org/officeDocument/2006/customXml" ds:itemID="{9A8D7CD3-2C5C-4711-BD89-1E27767A07DB}"/>
</file>

<file path=customXml/itemProps2.xml><?xml version="1.0" encoding="utf-8"?>
<ds:datastoreItem xmlns:ds="http://schemas.openxmlformats.org/officeDocument/2006/customXml" ds:itemID="{A57C2771-50C5-4122-B8E5-96388197094D}"/>
</file>

<file path=customXml/itemProps3.xml><?xml version="1.0" encoding="utf-8"?>
<ds:datastoreItem xmlns:ds="http://schemas.openxmlformats.org/officeDocument/2006/customXml" ds:itemID="{614F42F3-6ABE-4AC7-936C-8F0E9E0EBF6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23.24</vt:lpstr>
      <vt:lpstr>22.23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2023-12-13T12:58:34Z</dcterms:created>
  <dcterms:modified xsi:type="dcterms:W3CDTF">2023-12-18T09:30:38Z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0x01010051BB97F997AF7F4EB56A0DBD1947EA1C</vt:lpwstr>
  </property>
</Properties>
</file>